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AN\2020-2021\"/>
    </mc:Choice>
  </mc:AlternateContent>
  <xr:revisionPtr revIDLastSave="0" documentId="13_ncr:1_{09E9748C-06CC-4E12-B4B9-ED28402F746A}" xr6:coauthVersionLast="45" xr6:coauthVersionMax="45" xr10:uidLastSave="{00000000-0000-0000-0000-000000000000}"/>
  <bookViews>
    <workbookView xWindow="-108" yWindow="-108" windowWidth="30936" windowHeight="17040" tabRatio="602" activeTab="1" xr2:uid="{00000000-000D-0000-FFFF-FFFF00000000}"/>
  </bookViews>
  <sheets>
    <sheet name="Données" sheetId="48" r:id="rId1"/>
    <sheet name="Demi-fond finalisé" sheetId="49" r:id="rId2"/>
    <sheet name="Barème" sheetId="27" r:id="rId3"/>
  </sheets>
  <calcPr calcId="191028" iterate="1"/>
</workbook>
</file>

<file path=xl/calcChain.xml><?xml version="1.0" encoding="utf-8"?>
<calcChain xmlns="http://schemas.openxmlformats.org/spreadsheetml/2006/main">
  <c r="F6" i="49" l="1"/>
  <c r="F5" i="49"/>
  <c r="F4" i="49"/>
  <c r="F3" i="49"/>
  <c r="E19" i="27"/>
  <c r="E18" i="27"/>
  <c r="E17" i="27"/>
  <c r="E16" i="27"/>
  <c r="E15" i="27"/>
  <c r="E14" i="27"/>
  <c r="E13" i="27"/>
  <c r="E12" i="27"/>
  <c r="E11" i="27"/>
  <c r="E10" i="27"/>
  <c r="E9" i="27"/>
  <c r="E8" i="27"/>
  <c r="E7" i="27"/>
  <c r="E6" i="27"/>
  <c r="E5" i="27"/>
  <c r="E4" i="27"/>
  <c r="C19" i="27"/>
  <c r="C18" i="27"/>
  <c r="C17" i="27"/>
  <c r="C16" i="27"/>
  <c r="C15" i="27"/>
  <c r="C14" i="27"/>
  <c r="C13" i="27"/>
  <c r="C12" i="27"/>
  <c r="C11" i="27"/>
  <c r="C10" i="27"/>
  <c r="C9" i="27"/>
  <c r="C8" i="27"/>
  <c r="C7" i="27"/>
  <c r="C6" i="27"/>
  <c r="C5" i="27"/>
  <c r="C4" i="27"/>
  <c r="C6" i="49"/>
  <c r="B6" i="49"/>
  <c r="C5" i="49"/>
  <c r="B5" i="49"/>
  <c r="C4" i="49"/>
  <c r="B4" i="49"/>
  <c r="E3" i="49"/>
  <c r="C3" i="49"/>
  <c r="B3" i="49"/>
</calcChain>
</file>

<file path=xl/sharedStrings.xml><?xml version="1.0" encoding="utf-8"?>
<sst xmlns="http://schemas.openxmlformats.org/spreadsheetml/2006/main" count="59" uniqueCount="34">
  <si>
    <t>F</t>
  </si>
  <si>
    <t>G</t>
  </si>
  <si>
    <t>VMA</t>
  </si>
  <si>
    <t>Sexe</t>
  </si>
  <si>
    <t>Temps réalisé</t>
  </si>
  <si>
    <t>Filles</t>
  </si>
  <si>
    <t>Garçons</t>
  </si>
  <si>
    <t>400m</t>
  </si>
  <si>
    <t>BAREME 400M</t>
  </si>
  <si>
    <t>Tps au 400m</t>
  </si>
  <si>
    <t>Note finale</t>
  </si>
  <si>
    <t>Elève 1</t>
  </si>
  <si>
    <t>Elève 2</t>
  </si>
  <si>
    <t>Elève 3</t>
  </si>
  <si>
    <t>Elève 4</t>
  </si>
  <si>
    <t>Nom - Prénoms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</si>
  <si>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</si>
  <si>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</si>
  <si>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</si>
  <si>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</si>
  <si>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</si>
  <si>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</si>
  <si>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</si>
  <si>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</si>
  <si>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</si>
  <si>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</si>
  <si>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</si>
  <si>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</si>
  <si>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</si>
  <si>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</si>
  <si>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</si>
  <si>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Sec</t>
  </si>
  <si>
    <t>Temps collectif</t>
  </si>
  <si>
    <t>Note /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</si>
</sst>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color theme="9" tint="-0.499984740745262"/>
      <name val="Times New Roman"/>
      <family val="1"/>
    </font>
    <font>
      <sz val="10"/>
      <name val="Calibri"/>
      <family val="2"/>
    </font>
    <font>
      <b/>
      <sz val="11"/>
      <color rgb="FF420042"/>
      <name val="Times New Roman"/>
      <family val="1"/>
    </font>
    <font>
      <b/>
      <sz val="11"/>
      <color theme="3" tint="-0.249977111117893"/>
      <name val="Times New Roman"/>
      <family val="1"/>
    </font>
    <font>
      <b/>
      <sz val="10"/>
      <name val="Times New Roman"/>
      <family val="1"/>
    </font>
    <font>
      <b/>
      <sz val="10"/>
      <color rgb="FF420042"/>
      <name val="Arial"/>
      <family val="2"/>
    </font>
    <font>
      <b/>
      <sz val="10"/>
      <name val="Arial"/>
      <family val="2"/>
    </font>
    <font>
      <b/>
      <sz val="10"/>
      <color theme="3" tint="-0.249977111117893"/>
      <name val="Arial"/>
      <family val="2"/>
    </font>
    <font>
      <sz val="10"/>
      <color rgb="FF420042"/>
      <name val="Arial"/>
      <family val="2"/>
    </font>
    <font>
      <sz val="10"/>
      <color theme="3" tint="-0.249977111117893"/>
      <name val="Arial"/>
      <family val="2"/>
    </font>
    <font>
      <b/>
      <sz val="13"/>
      <name val="Times New Roman"/>
      <family val="1"/>
    </font>
    <font>
      <sz val="10"/>
      <color rgb="FF0070C0"/>
      <name val="Calibri"/>
      <family val="2"/>
    </font>
    <font>
      <sz val="9"/>
      <color theme="9" tint="-0.499984740745262"/>
      <name val="Times New Roman"/>
      <family val="1"/>
    </font>
    <font>
      <sz val="9"/>
      <color theme="0"/>
      <name val="Times New Roman"/>
      <family val="1"/>
    </font>
    <font>
      <b/>
      <sz val="14"/>
      <color theme="0"/>
      <name val="Times New Roman"/>
      <family val="1"/>
    </font>
    <font>
      <b/>
      <sz val="10"/>
      <color theme="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27" applyNumberFormat="0" applyFill="0" applyAlignment="0" applyProtection="0"/>
    <xf numFmtId="0" fontId="1" fillId="0" borderId="0"/>
  </cellStyleXfs>
  <cellXfs count="71">
    <xf numFmtId="0" fontId="0" fillId="0" borderId="0" xfId="0"/>
    <xf numFmtId="0" fontId="1" fillId="0" borderId="0" xfId="8" applyAlignment="1" applyProtection="1">
      <alignment horizontal="center"/>
    </xf>
    <xf numFmtId="0" fontId="2" fillId="0" borderId="0" xfId="8" applyFont="1" applyAlignment="1" applyProtection="1">
      <alignment horizontal="left"/>
    </xf>
    <xf numFmtId="0" fontId="1" fillId="0" borderId="10" xfId="8" applyNumberFormat="1" applyFont="1" applyFill="1" applyBorder="1" applyAlignment="1">
      <alignment horizontal="center" vertical="center" wrapText="1"/>
    </xf>
    <xf numFmtId="0" fontId="1" fillId="0" borderId="10" xfId="8" applyFont="1" applyFill="1" applyBorder="1" applyAlignment="1">
      <alignment horizontal="center" vertical="center" wrapText="1"/>
    </xf>
    <xf numFmtId="45" fontId="15" fillId="8" borderId="3" xfId="8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horizontal="left" vertical="center"/>
    </xf>
    <xf numFmtId="0" fontId="2" fillId="0" borderId="0" xfId="8" applyFont="1" applyFill="1" applyAlignment="1" applyProtection="1">
      <alignment horizontal="center"/>
    </xf>
    <xf numFmtId="0" fontId="1" fillId="0" borderId="13" xfId="8" applyNumberFormat="1" applyFont="1" applyFill="1" applyBorder="1" applyAlignment="1">
      <alignment horizontal="center" vertical="center" wrapText="1"/>
    </xf>
    <xf numFmtId="0" fontId="1" fillId="0" borderId="13" xfId="8" applyFont="1" applyFill="1" applyBorder="1" applyAlignment="1">
      <alignment horizontal="center" vertical="center" wrapText="1"/>
    </xf>
    <xf numFmtId="45" fontId="15" fillId="8" borderId="15" xfId="8" applyNumberFormat="1" applyFont="1" applyFill="1" applyBorder="1" applyAlignment="1">
      <alignment horizontal="center" vertical="center" wrapText="1"/>
    </xf>
    <xf numFmtId="0" fontId="2" fillId="9" borderId="0" xfId="8" applyFont="1" applyFill="1" applyAlignment="1" applyProtection="1">
      <alignment horizontal="center"/>
    </xf>
    <xf numFmtId="0" fontId="11" fillId="10" borderId="7" xfId="8" applyFont="1" applyFill="1" applyBorder="1" applyAlignment="1">
      <alignment horizontal="center" vertical="center" wrapText="1"/>
    </xf>
    <xf numFmtId="0" fontId="13" fillId="8" borderId="6" xfId="8" applyFont="1" applyFill="1" applyBorder="1" applyAlignment="1">
      <alignment horizontal="center" vertical="center" wrapText="1"/>
    </xf>
    <xf numFmtId="0" fontId="8" fillId="10" borderId="11" xfId="8" applyFont="1" applyFill="1" applyBorder="1" applyAlignment="1" applyProtection="1">
      <alignment horizontal="center" vertical="center"/>
    </xf>
    <xf numFmtId="0" fontId="9" fillId="8" borderId="5" xfId="8" applyFont="1" applyFill="1" applyBorder="1" applyAlignment="1" applyProtection="1">
      <alignment horizontal="center" vertical="center"/>
    </xf>
    <xf numFmtId="45" fontId="15" fillId="8" borderId="6" xfId="8" applyNumberFormat="1" applyFont="1" applyFill="1" applyBorder="1" applyAlignment="1">
      <alignment horizontal="center" vertical="center" wrapText="1"/>
    </xf>
    <xf numFmtId="0" fontId="2" fillId="0" borderId="20" xfId="8" applyFont="1" applyBorder="1" applyAlignment="1" applyProtection="1">
      <alignment horizontal="center"/>
    </xf>
    <xf numFmtId="0" fontId="2" fillId="0" borderId="21" xfId="8" applyFont="1" applyBorder="1" applyAlignment="1" applyProtection="1">
      <alignment horizontal="center"/>
    </xf>
    <xf numFmtId="0" fontId="1" fillId="9" borderId="0" xfId="8" applyFill="1" applyAlignment="1" applyProtection="1">
      <alignment horizontal="center"/>
    </xf>
    <xf numFmtId="0" fontId="2" fillId="9" borderId="0" xfId="8" applyFont="1" applyFill="1" applyAlignment="1" applyProtection="1">
      <alignment horizontal="left" vertical="center"/>
    </xf>
    <xf numFmtId="0" fontId="1" fillId="9" borderId="0" xfId="8" applyFill="1" applyBorder="1" applyAlignment="1" applyProtection="1">
      <alignment horizontal="center"/>
    </xf>
    <xf numFmtId="0" fontId="2" fillId="9" borderId="0" xfId="8" applyFont="1" applyFill="1" applyBorder="1" applyAlignment="1" applyProtection="1">
      <alignment horizontal="center"/>
    </xf>
    <xf numFmtId="0" fontId="2" fillId="0" borderId="0" xfId="8" applyFont="1" applyAlignment="1" applyProtection="1">
      <alignment horizontal="center"/>
    </xf>
    <xf numFmtId="45" fontId="14" fillId="10" borderId="7" xfId="8" applyNumberFormat="1" applyFont="1" applyFill="1" applyBorder="1" applyAlignment="1">
      <alignment horizontal="center" vertical="center" wrapText="1"/>
    </xf>
    <xf numFmtId="45" fontId="14" fillId="10" borderId="9" xfId="8" applyNumberFormat="1" applyFont="1" applyFill="1" applyBorder="1" applyAlignment="1">
      <alignment horizontal="center" vertical="center" wrapText="1"/>
    </xf>
    <xf numFmtId="45" fontId="14" fillId="10" borderId="12" xfId="8" applyNumberFormat="1" applyFont="1" applyFill="1" applyBorder="1" applyAlignment="1">
      <alignment horizontal="center" vertical="center" wrapText="1"/>
    </xf>
    <xf numFmtId="0" fontId="1" fillId="0" borderId="8" xfId="8" applyNumberFormat="1" applyFont="1" applyFill="1" applyBorder="1" applyAlignment="1">
      <alignment horizontal="center" vertical="center" wrapText="1"/>
    </xf>
    <xf numFmtId="0" fontId="2" fillId="0" borderId="0" xfId="8" applyFont="1" applyFill="1" applyAlignment="1" applyProtection="1">
      <alignment horizontal="left"/>
    </xf>
    <xf numFmtId="0" fontId="1" fillId="0" borderId="0" xfId="8" applyFill="1" applyAlignment="1" applyProtection="1">
      <alignment horizontal="center"/>
    </xf>
    <xf numFmtId="0" fontId="5" fillId="0" borderId="0" xfId="8" applyFont="1" applyAlignment="1">
      <alignment horizontal="center" vertical="center"/>
    </xf>
    <xf numFmtId="0" fontId="5" fillId="0" borderId="0" xfId="8" applyFont="1" applyAlignment="1">
      <alignment horizontal="left" vertical="center"/>
    </xf>
    <xf numFmtId="0" fontId="1" fillId="0" borderId="0" xfId="8" applyAlignment="1">
      <alignment horizontal="center" vertical="center"/>
    </xf>
    <xf numFmtId="0" fontId="5" fillId="0" borderId="1" xfId="8" applyFont="1" applyBorder="1" applyAlignment="1">
      <alignment horizontal="left" vertical="center" wrapText="1"/>
    </xf>
    <xf numFmtId="0" fontId="10" fillId="0" borderId="16" xfId="8" applyFont="1" applyBorder="1" applyAlignment="1">
      <alignment horizontal="center" vertical="center" textRotation="90" wrapText="1"/>
    </xf>
    <xf numFmtId="0" fontId="10" fillId="0" borderId="4" xfId="8" applyFont="1" applyBorder="1" applyAlignment="1">
      <alignment horizontal="center" vertical="center" textRotation="90" wrapText="1"/>
    </xf>
    <xf numFmtId="9" fontId="21" fillId="12" borderId="28" xfId="8" applyNumberFormat="1" applyFont="1" applyFill="1" applyBorder="1" applyAlignment="1">
      <alignment horizontal="center" vertical="center" wrapText="1"/>
    </xf>
    <xf numFmtId="9" fontId="6" fillId="0" borderId="24" xfId="8" applyNumberFormat="1" applyFont="1" applyBorder="1" applyAlignment="1" applyProtection="1">
      <alignment horizontal="center" vertical="center" wrapText="1"/>
      <protection locked="0"/>
    </xf>
    <xf numFmtId="9" fontId="21" fillId="12" borderId="17" xfId="8" applyNumberFormat="1" applyFont="1" applyFill="1" applyBorder="1" applyAlignment="1">
      <alignment horizontal="center" vertical="center" wrapText="1"/>
    </xf>
    <xf numFmtId="0" fontId="17" fillId="0" borderId="2" xfId="8" applyFont="1" applyBorder="1" applyAlignment="1">
      <alignment horizontal="left" vertical="center"/>
    </xf>
    <xf numFmtId="164" fontId="5" fillId="0" borderId="7" xfId="8" applyNumberFormat="1" applyFont="1" applyBorder="1" applyAlignment="1">
      <alignment horizontal="center" vertical="center" wrapText="1"/>
    </xf>
    <xf numFmtId="0" fontId="5" fillId="0" borderId="21" xfId="8" applyFont="1" applyBorder="1" applyAlignment="1">
      <alignment horizontal="center" vertical="center" wrapText="1"/>
    </xf>
    <xf numFmtId="0" fontId="19" fillId="12" borderId="19" xfId="8" applyFont="1" applyFill="1" applyBorder="1" applyAlignment="1">
      <alignment horizontal="center" vertical="center"/>
    </xf>
    <xf numFmtId="164" fontId="5" fillId="0" borderId="9" xfId="8" applyNumberFormat="1" applyFont="1" applyBorder="1" applyAlignment="1">
      <alignment horizontal="center" vertical="center" wrapText="1"/>
    </xf>
    <xf numFmtId="0" fontId="19" fillId="12" borderId="18" xfId="8" applyFont="1" applyFill="1" applyBorder="1" applyAlignment="1">
      <alignment horizontal="center" vertical="center"/>
    </xf>
    <xf numFmtId="0" fontId="19" fillId="12" borderId="21" xfId="8" applyFont="1" applyFill="1" applyBorder="1" applyAlignment="1">
      <alignment horizontal="center" vertical="center"/>
    </xf>
    <xf numFmtId="164" fontId="5" fillId="0" borderId="12" xfId="8" applyNumberFormat="1" applyFont="1" applyBorder="1" applyAlignment="1">
      <alignment horizontal="center" vertical="center" wrapText="1"/>
    </xf>
    <xf numFmtId="0" fontId="5" fillId="0" borderId="22" xfId="8" applyFont="1" applyBorder="1" applyAlignment="1">
      <alignment horizontal="center" vertical="center" wrapText="1"/>
    </xf>
    <xf numFmtId="0" fontId="19" fillId="12" borderId="22" xfId="8" applyFont="1" applyFill="1" applyBorder="1" applyAlignment="1">
      <alignment horizontal="center" vertical="center"/>
    </xf>
    <xf numFmtId="0" fontId="7" fillId="0" borderId="0" xfId="8" applyFont="1" applyAlignment="1">
      <alignment horizontal="left" vertical="center"/>
    </xf>
    <xf numFmtId="164" fontId="5" fillId="0" borderId="0" xfId="8" applyNumberFormat="1" applyFont="1" applyAlignment="1">
      <alignment horizontal="center" vertical="center" wrapText="1"/>
    </xf>
    <xf numFmtId="0" fontId="5" fillId="0" borderId="0" xfId="8" applyFont="1" applyAlignment="1">
      <alignment horizontal="center" vertical="center" wrapText="1"/>
    </xf>
    <xf numFmtId="0" fontId="18" fillId="0" borderId="0" xfId="8" applyFont="1" applyAlignment="1" applyProtection="1">
      <alignment horizontal="center" vertical="center"/>
      <protection locked="0"/>
    </xf>
    <xf numFmtId="45" fontId="18" fillId="0" borderId="0" xfId="8" applyNumberFormat="1" applyFont="1" applyAlignment="1" applyProtection="1">
      <alignment horizontal="center" vertical="center"/>
      <protection locked="0"/>
    </xf>
    <xf numFmtId="0" fontId="18" fillId="0" borderId="7" xfId="8" applyFont="1" applyBorder="1" applyAlignment="1" applyProtection="1">
      <alignment horizontal="center" vertical="center"/>
      <protection locked="0"/>
    </xf>
    <xf numFmtId="0" fontId="18" fillId="0" borderId="9" xfId="8" applyFont="1" applyBorder="1" applyAlignment="1" applyProtection="1">
      <alignment horizontal="center" vertical="center"/>
      <protection locked="0"/>
    </xf>
    <xf numFmtId="0" fontId="18" fillId="11" borderId="12" xfId="8" applyFont="1" applyFill="1" applyBorder="1" applyAlignment="1" applyProtection="1">
      <alignment horizontal="center" vertical="center"/>
      <protection locked="0"/>
    </xf>
    <xf numFmtId="0" fontId="20" fillId="12" borderId="25" xfId="8" applyFont="1" applyFill="1" applyBorder="1" applyAlignment="1">
      <alignment horizontal="center" vertical="center"/>
    </xf>
    <xf numFmtId="0" fontId="20" fillId="12" borderId="26" xfId="8" applyFont="1" applyFill="1" applyBorder="1" applyAlignment="1">
      <alignment horizontal="center" vertical="center"/>
    </xf>
    <xf numFmtId="45" fontId="19" fillId="12" borderId="28" xfId="8" applyNumberFormat="1" applyFont="1" applyFill="1" applyBorder="1" applyAlignment="1">
      <alignment horizontal="center" vertical="center"/>
    </xf>
    <xf numFmtId="45" fontId="19" fillId="12" borderId="24" xfId="8" applyNumberFormat="1" applyFont="1" applyFill="1" applyBorder="1" applyAlignment="1">
      <alignment horizontal="center" vertical="center"/>
    </xf>
    <xf numFmtId="45" fontId="19" fillId="12" borderId="23" xfId="8" applyNumberFormat="1" applyFont="1" applyFill="1" applyBorder="1" applyAlignment="1">
      <alignment horizontal="center" vertical="center"/>
    </xf>
    <xf numFmtId="0" fontId="12" fillId="0" borderId="28" xfId="8" applyFont="1" applyFill="1" applyBorder="1" applyAlignment="1">
      <alignment horizontal="center" vertical="center" wrapText="1"/>
    </xf>
    <xf numFmtId="0" fontId="12" fillId="0" borderId="24" xfId="8" applyFont="1" applyFill="1" applyBorder="1" applyAlignment="1">
      <alignment horizontal="center" vertical="center" wrapText="1"/>
    </xf>
    <xf numFmtId="0" fontId="16" fillId="9" borderId="1" xfId="8" applyFont="1" applyFill="1" applyBorder="1" applyAlignment="1" applyProtection="1">
      <alignment horizontal="center" vertical="center"/>
    </xf>
    <xf numFmtId="0" fontId="17" fillId="0" borderId="14" xfId="8" applyFont="1" applyBorder="1" applyAlignment="1">
      <alignment horizontal="left" vertical="center"/>
    </xf>
    <xf numFmtId="0" fontId="1" fillId="0" borderId="10" xfId="8" applyBorder="1" applyAlignment="1">
      <alignment horizontal="center" vertical="center"/>
    </xf>
    <xf numFmtId="0" fontId="1" fillId="0" borderId="0" xfId="8"/>
    <xf numFmtId="0" fontId="7" fillId="0" borderId="10" xfId="8" applyFont="1" applyBorder="1" applyAlignment="1">
      <alignment horizontal="center" vertical="center"/>
    </xf>
    <xf numFmtId="0" fontId="1" fillId="0" borderId="0" xfId="8" applyNumberFormat="1" applyAlignment="1" applyProtection="1">
      <alignment horizontal="center"/>
    </xf>
    <xf numFmtId="0" fontId="12" fillId="0" borderId="23" xfId="8" applyFont="1" applyFill="1" applyBorder="1" applyAlignment="1">
      <alignment horizontal="center" vertical="center" wrapText="1"/>
    </xf>
  </cellXfs>
  <cellStyles count="9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Normal" xfId="0" builtinId="0"/>
    <cellStyle name="Normal 2" xfId="8" xr:uid="{00000000-0005-0000-0000-000007000000}"/>
    <cellStyle name="Total" xfId="7" builtinId="25" customBuiltin="1"/>
  </cellStyles>
  <dxfs count="2">
    <dxf>
      <font>
        <color theme="4" tint="-0.499984740745262"/>
      </font>
    </dxf>
    <dxf>
      <font>
        <color rgb="FF660066"/>
      </font>
    </dxf>
  </dxfs>
  <tableStyles count="0" defaultTableStyle="TableStyleMedium9" defaultPivotStyle="PivotStyleLight16"/>
  <colors>
    <mruColors>
      <color rgb="FFFF3300"/>
      <color rgb="FF78110E"/>
      <color rgb="FF660066"/>
      <color rgb="FF800080"/>
      <color rgb="FFFF6600"/>
      <color rgb="FFFFFF66"/>
      <color rgb="FFFFFFCC"/>
      <color rgb="FF999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57D38-106E-4BF0-B8BE-E9DBA705A653}">
  <dimension ref="A1:C20"/>
  <sheetViews>
    <sheetView workbookViewId="0">
      <selection activeCell="A2" sqref="A2"/>
    </sheetView>
  </sheetViews>
  <sheetFormatPr baseColWidth="10" defaultRowHeight="13.2" x14ac:dyDescent="0.25"/>
  <cols>
    <col min="1" max="1" width="15.33203125" style="67" customWidth="1"/>
    <col min="2" max="16384" width="11.5546875" style="67"/>
  </cols>
  <sheetData>
    <row r="1" spans="1:3" x14ac:dyDescent="0.25">
      <c r="A1" s="66" t="s">
        <v>15</v>
      </c>
      <c r="B1" s="66" t="s">
        <v>3</v>
      </c>
      <c r="C1" s="66" t="s">
        <v>2</v>
      </c>
    </row>
    <row r="2" spans="1:3" ht="13.8" x14ac:dyDescent="0.25">
      <c r="A2" s="68" t="s">
        <v>11</v>
      </c>
      <c r="B2" s="66" t="s">
        <v>0</v>
      </c>
      <c r="C2" s="66">
        <v>15</v>
      </c>
    </row>
    <row r="3" spans="1:3" ht="13.8" x14ac:dyDescent="0.25">
      <c r="A3" s="68" t="s">
        <v>12</v>
      </c>
      <c r="B3" s="66" t="s">
        <v>0</v>
      </c>
      <c r="C3" s="66">
        <v>14.5</v>
      </c>
    </row>
    <row r="4" spans="1:3" ht="13.8" x14ac:dyDescent="0.25">
      <c r="A4" s="68" t="s">
        <v>13</v>
      </c>
      <c r="B4" s="66" t="s">
        <v>1</v>
      </c>
      <c r="C4" s="66">
        <v>15</v>
      </c>
    </row>
    <row r="5" spans="1:3" ht="13.8" x14ac:dyDescent="0.25">
      <c r="A5" s="68" t="s">
        <v>14</v>
      </c>
      <c r="B5" s="66" t="s">
        <v>1</v>
      </c>
      <c r="C5" s="66">
        <v>16</v>
      </c>
    </row>
    <row r="6" spans="1:3" ht="13.8" x14ac:dyDescent="0.25">
      <c r="A6" s="68" t="s">
        <v>16</v>
      </c>
      <c r="B6" s="66" t="s">
        <v>0</v>
      </c>
      <c r="C6" s="66">
        <v>13.5</v>
      </c>
    </row>
    <row r="7" spans="1:3" ht="13.8" x14ac:dyDescent="0.25">
      <c r="A7" s="68" t="s">
        <v>17</v>
      </c>
      <c r="B7" s="66" t="s">
        <v>0</v>
      </c>
      <c r="C7" s="66">
        <v>14</v>
      </c>
    </row>
    <row r="8" spans="1:3" ht="13.8" x14ac:dyDescent="0.25">
      <c r="A8" s="68" t="s">
        <v>18</v>
      </c>
      <c r="B8" s="66" t="s">
        <v>1</v>
      </c>
      <c r="C8" s="66">
        <v>14.5</v>
      </c>
    </row>
    <row r="9" spans="1:3" ht="13.8" x14ac:dyDescent="0.25">
      <c r="A9" s="68" t="s">
        <v>19</v>
      </c>
      <c r="B9" s="66" t="s">
        <v>1</v>
      </c>
      <c r="C9" s="66">
        <v>14</v>
      </c>
    </row>
    <row r="10" spans="1:3" ht="13.8" x14ac:dyDescent="0.25">
      <c r="A10" s="68" t="s">
        <v>20</v>
      </c>
      <c r="B10" s="66" t="s">
        <v>0</v>
      </c>
      <c r="C10" s="66">
        <v>11.5</v>
      </c>
    </row>
    <row r="11" spans="1:3" ht="13.8" x14ac:dyDescent="0.25">
      <c r="A11" s="68" t="s">
        <v>21</v>
      </c>
      <c r="B11" s="66" t="s">
        <v>0</v>
      </c>
      <c r="C11" s="66">
        <v>13</v>
      </c>
    </row>
    <row r="12" spans="1:3" ht="13.8" x14ac:dyDescent="0.25">
      <c r="A12" s="68" t="s">
        <v>22</v>
      </c>
      <c r="B12" s="66" t="s">
        <v>1</v>
      </c>
      <c r="C12" s="66">
        <v>13.5</v>
      </c>
    </row>
    <row r="13" spans="1:3" ht="13.8" x14ac:dyDescent="0.25">
      <c r="A13" s="68" t="s">
        <v>23</v>
      </c>
      <c r="B13" s="66" t="s">
        <v>1</v>
      </c>
      <c r="C13" s="66">
        <v>14</v>
      </c>
    </row>
    <row r="14" spans="1:3" ht="13.8" x14ac:dyDescent="0.25">
      <c r="A14" s="68" t="s">
        <v>24</v>
      </c>
      <c r="B14" s="66" t="s">
        <v>0</v>
      </c>
      <c r="C14" s="66">
        <v>15</v>
      </c>
    </row>
    <row r="15" spans="1:3" ht="13.8" x14ac:dyDescent="0.25">
      <c r="A15" s="68" t="s">
        <v>25</v>
      </c>
      <c r="B15" s="66" t="s">
        <v>0</v>
      </c>
      <c r="C15" s="66">
        <v>16</v>
      </c>
    </row>
    <row r="16" spans="1:3" ht="13.8" x14ac:dyDescent="0.25">
      <c r="A16" s="68" t="s">
        <v>26</v>
      </c>
      <c r="B16" s="66" t="s">
        <v>1</v>
      </c>
      <c r="C16" s="66">
        <v>14</v>
      </c>
    </row>
    <row r="17" spans="1:3" ht="13.8" x14ac:dyDescent="0.25">
      <c r="A17" s="68" t="s">
        <v>27</v>
      </c>
      <c r="B17" s="66" t="s">
        <v>1</v>
      </c>
      <c r="C17" s="66">
        <v>13.5</v>
      </c>
    </row>
    <row r="18" spans="1:3" ht="13.8" x14ac:dyDescent="0.25">
      <c r="A18" s="68" t="s">
        <v>28</v>
      </c>
      <c r="B18" s="66" t="s">
        <v>0</v>
      </c>
      <c r="C18" s="66">
        <v>12</v>
      </c>
    </row>
    <row r="19" spans="1:3" ht="13.8" x14ac:dyDescent="0.25">
      <c r="A19" s="68" t="s">
        <v>29</v>
      </c>
      <c r="B19" s="66" t="s">
        <v>0</v>
      </c>
      <c r="C19" s="66">
        <v>12.5</v>
      </c>
    </row>
    <row r="20" spans="1:3" ht="13.8" x14ac:dyDescent="0.25">
      <c r="A20" s="68" t="s">
        <v>30</v>
      </c>
      <c r="B20" s="66" t="s">
        <v>1</v>
      </c>
      <c r="C20" s="66">
        <v>13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74C6E-EBB1-4ABB-A0B5-B29796A8FD06}">
  <dimension ref="A1:EH7"/>
  <sheetViews>
    <sheetView tabSelected="1" zoomScale="85" zoomScaleNormal="85" workbookViewId="0">
      <selection activeCell="C5" sqref="C5"/>
    </sheetView>
  </sheetViews>
  <sheetFormatPr baseColWidth="10" defaultColWidth="11.44140625" defaultRowHeight="13.2" x14ac:dyDescent="0.25"/>
  <cols>
    <col min="1" max="1" width="18" style="31" customWidth="1"/>
    <col min="2" max="2" width="4.88671875" style="30" customWidth="1"/>
    <col min="3" max="3" width="5.109375" style="30" customWidth="1"/>
    <col min="4" max="4" width="9.109375" style="30" customWidth="1"/>
    <col min="5" max="5" width="8" style="30" customWidth="1"/>
    <col min="6" max="6" width="6.6640625" style="30" customWidth="1"/>
    <col min="7" max="135" width="11.44140625" style="30"/>
    <col min="136" max="16384" width="11.44140625" style="32"/>
  </cols>
  <sheetData>
    <row r="1" spans="1:138" ht="19.5" customHeight="1" thickBot="1" x14ac:dyDescent="0.3">
      <c r="D1" s="57" t="s">
        <v>7</v>
      </c>
      <c r="E1" s="57"/>
      <c r="F1" s="58"/>
    </row>
    <row r="2" spans="1:138" s="30" customFormat="1" ht="53.25" customHeight="1" thickBot="1" x14ac:dyDescent="0.3">
      <c r="A2" s="33"/>
      <c r="B2" s="34" t="s">
        <v>3</v>
      </c>
      <c r="C2" s="35" t="s">
        <v>2</v>
      </c>
      <c r="D2" s="37" t="s">
        <v>4</v>
      </c>
      <c r="E2" s="36" t="s">
        <v>32</v>
      </c>
      <c r="F2" s="38" t="s">
        <v>10</v>
      </c>
      <c r="EF2" s="32"/>
      <c r="EG2" s="32"/>
      <c r="EH2" s="32"/>
    </row>
    <row r="3" spans="1:138" s="30" customFormat="1" ht="20.100000000000001" customHeight="1" x14ac:dyDescent="0.25">
      <c r="A3" s="39" t="s">
        <v>11</v>
      </c>
      <c r="B3" s="40" t="str">
        <f>IFERROR(VLOOKUP(A3,Données!$A$2:$C$20,2,0),"")</f>
        <v>F</v>
      </c>
      <c r="C3" s="41">
        <f>IFERROR(VLOOKUP(A3,Données!$A$2:$C$20,3,0),"")</f>
        <v>15</v>
      </c>
      <c r="D3" s="54">
        <v>1.2</v>
      </c>
      <c r="E3" s="59">
        <f>IF(SUM(D3:D6)=0,"",
((INT(D3)*60)+((D3-INT(D3))*100)+(INT(D4)*60)+((D4-INT(D4))*100)+(INT(D5)*60)+((D5-INT(D5))*100)+(INT(D6)*60)+((D6-INT(D6))*100))/86400)</f>
        <v>3.5879629629629629E-3</v>
      </c>
      <c r="F3" s="42">
        <f>IF(B3="F",INDEX(Barème!$C$4:$D$19,MATCH((INT(D3)*60+(D3-INT(D3))*100),Barème!$C$4:$C$19,-1),2),INDEX(Barème!$D$4:$E$19,MATCH((INT(D3)*60+(D3-INT(D3))*100),Barème!$E$4:$E$19,-1),1))</f>
        <v>3.25</v>
      </c>
      <c r="EF3" s="32"/>
      <c r="EG3" s="32"/>
      <c r="EH3" s="32"/>
    </row>
    <row r="4" spans="1:138" s="30" customFormat="1" ht="20.100000000000001" customHeight="1" x14ac:dyDescent="0.25">
      <c r="A4" s="39" t="s">
        <v>12</v>
      </c>
      <c r="B4" s="43" t="str">
        <f>IFERROR(VLOOKUP(A4,Données!$A$2:$C$20,2,0),"")</f>
        <v>F</v>
      </c>
      <c r="C4" s="41">
        <f>IFERROR(VLOOKUP(A4,Données!$A$2:$C$20,3,0),"")</f>
        <v>14.5</v>
      </c>
      <c r="D4" s="55">
        <v>1.25</v>
      </c>
      <c r="E4" s="60"/>
      <c r="F4" s="44">
        <f>IF(B4="F",INDEX(Barème!$C$4:$D$19,MATCH((INT(D4)*60+(D4-INT(D4))*100),Barème!$C$4:$C$19,-1),2),INDEX(Barème!$D$4:$E$19,MATCH((INT(D4)*60+(D4-INT(D4))*100),Barème!$E$4:$E$19,-1),1))</f>
        <v>3</v>
      </c>
      <c r="EF4" s="32"/>
      <c r="EG4" s="32"/>
      <c r="EH4" s="32"/>
    </row>
    <row r="5" spans="1:138" s="30" customFormat="1" ht="20.100000000000001" customHeight="1" x14ac:dyDescent="0.25">
      <c r="A5" s="39" t="s">
        <v>13</v>
      </c>
      <c r="B5" s="43" t="str">
        <f>IFERROR(VLOOKUP(A5,Données!$A$2:$C$20,2,0),"")</f>
        <v>G</v>
      </c>
      <c r="C5" s="41">
        <f>IFERROR(VLOOKUP(A5,Données!$A$2:$C$20,3,0),"")</f>
        <v>15</v>
      </c>
      <c r="D5" s="55">
        <v>1.1499999999999999</v>
      </c>
      <c r="E5" s="60"/>
      <c r="F5" s="45">
        <f>IF(B5="F",INDEX(Barème!$C$4:$D$19,MATCH((INT(D5)*60+(D5-INT(D5))*100),Barème!$C$4:$C$19,-1),2),INDEX(Barème!$D$4:$E$19,MATCH((INT(D5)*60+(D5-INT(D5))*100),Barème!$E$4:$E$19,-1),1))</f>
        <v>2.75</v>
      </c>
      <c r="EF5" s="32"/>
      <c r="EG5" s="32"/>
      <c r="EH5" s="32"/>
    </row>
    <row r="6" spans="1:138" s="30" customFormat="1" ht="20.100000000000001" customHeight="1" thickBot="1" x14ac:dyDescent="0.3">
      <c r="A6" s="65" t="s">
        <v>14</v>
      </c>
      <c r="B6" s="46" t="str">
        <f>IFERROR(VLOOKUP(A6,Données!$A$2:$C$20,2,0),"")</f>
        <v>G</v>
      </c>
      <c r="C6" s="47">
        <f>IFERROR(VLOOKUP(A6,Données!$A$2:$C$20,3,0),"")</f>
        <v>16</v>
      </c>
      <c r="D6" s="56">
        <v>1.1000000000000001</v>
      </c>
      <c r="E6" s="61"/>
      <c r="F6" s="48">
        <f>IF(B6="F",INDEX(Barème!$C$4:$D$19,MATCH((INT(D6)*60+(D6-INT(D6))*100),Barème!$C$4:$C$19,-1),2),INDEX(Barème!$D$4:$E$19,MATCH((INT(D6)*60+(D6-INT(D6))*100),Barème!$E$4:$E$19,-1),1))</f>
        <v>3</v>
      </c>
      <c r="EF6" s="32"/>
      <c r="EG6" s="32"/>
      <c r="EH6" s="32"/>
    </row>
    <row r="7" spans="1:138" s="30" customFormat="1" ht="22.5" customHeight="1" x14ac:dyDescent="0.25">
      <c r="A7" s="49"/>
      <c r="B7" s="50"/>
      <c r="C7" s="51"/>
      <c r="D7" s="52"/>
      <c r="E7" s="52"/>
      <c r="F7" s="53"/>
      <c r="EF7" s="32"/>
      <c r="EG7" s="32"/>
      <c r="EH7" s="32"/>
    </row>
  </sheetData>
  <mergeCells count="2">
    <mergeCell ref="D1:F1"/>
    <mergeCell ref="E3:E6"/>
  </mergeCells>
  <conditionalFormatting sqref="A3:B6">
    <cfRule type="expression" dxfId="1" priority="1">
      <formula>IF($B3="F",TRUE,FALSE)</formula>
    </cfRule>
    <cfRule type="expression" dxfId="0" priority="2">
      <formula>IF($B3="G",TRUE,FALSE)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4294967293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B52E2AF-BF9F-4EA1-B140-71B113CB300C}">
          <x14:formula1>
            <xm:f>Données!$A$2:$A$20</xm:f>
          </x14:formula1>
          <xm:sqref>A3:A6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E28"/>
  <sheetViews>
    <sheetView zoomScale="85" zoomScaleNormal="85" workbookViewId="0">
      <selection activeCell="L21" sqref="L21"/>
    </sheetView>
  </sheetViews>
  <sheetFormatPr baseColWidth="10" defaultColWidth="11.44140625" defaultRowHeight="13.8" x14ac:dyDescent="0.25"/>
  <cols>
    <col min="1" max="1" width="2.6640625" style="23" customWidth="1"/>
    <col min="2" max="2" width="13.109375" style="23" customWidth="1"/>
    <col min="3" max="3" width="7.88671875" style="23" customWidth="1"/>
    <col min="4" max="4" width="9.88671875" style="23" customWidth="1"/>
    <col min="5" max="5" width="9.44140625" style="23" customWidth="1"/>
    <col min="6" max="6" width="13.5546875" style="23" customWidth="1"/>
    <col min="7" max="7" width="11.44140625" style="23"/>
    <col min="8" max="8" width="12.5546875" style="23" bestFit="1" customWidth="1"/>
    <col min="9" max="157" width="11.44140625" style="23"/>
    <col min="158" max="16384" width="11.44140625" style="1"/>
  </cols>
  <sheetData>
    <row r="1" spans="1:160" ht="18" customHeight="1" thickBot="1" x14ac:dyDescent="0.3">
      <c r="A1" s="11"/>
      <c r="B1" s="64" t="s">
        <v>8</v>
      </c>
      <c r="C1" s="64"/>
      <c r="D1" s="64"/>
      <c r="E1" s="64"/>
      <c r="F1" s="64"/>
    </row>
    <row r="2" spans="1:160" ht="15.6" customHeight="1" x14ac:dyDescent="0.25">
      <c r="A2" s="19"/>
      <c r="B2" s="12" t="s">
        <v>9</v>
      </c>
      <c r="C2" s="62" t="s">
        <v>31</v>
      </c>
      <c r="D2" s="62" t="s">
        <v>33</v>
      </c>
      <c r="E2" s="62" t="s">
        <v>31</v>
      </c>
      <c r="F2" s="13" t="s">
        <v>9</v>
      </c>
    </row>
    <row r="3" spans="1:160" ht="30.6" customHeight="1" thickBot="1" x14ac:dyDescent="0.3">
      <c r="A3" s="19"/>
      <c r="B3" s="14" t="s">
        <v>5</v>
      </c>
      <c r="C3" s="70"/>
      <c r="D3" s="63"/>
      <c r="E3" s="70"/>
      <c r="F3" s="15" t="s">
        <v>6</v>
      </c>
    </row>
    <row r="4" spans="1:160" ht="15.6" customHeight="1" x14ac:dyDescent="0.25">
      <c r="A4" s="19"/>
      <c r="B4" s="24">
        <v>1.8518518518518517E-3</v>
      </c>
      <c r="C4" s="27">
        <f>MINUTE(B4)*60+SECOND(B4)</f>
        <v>160</v>
      </c>
      <c r="D4" s="17">
        <v>0.25</v>
      </c>
      <c r="E4" s="27">
        <f>MINUTE(F4)*60+SECOND(F4)</f>
        <v>129</v>
      </c>
      <c r="F4" s="16">
        <v>1.4930555555555556E-3</v>
      </c>
      <c r="H4" s="69"/>
      <c r="I4" s="1"/>
      <c r="J4" s="1"/>
      <c r="K4" s="1"/>
      <c r="L4" s="1"/>
    </row>
    <row r="5" spans="1:160" ht="15.6" customHeight="1" x14ac:dyDescent="0.25">
      <c r="A5" s="19"/>
      <c r="B5" s="25">
        <v>1.7708333333333332E-3</v>
      </c>
      <c r="C5" s="3">
        <f t="shared" ref="C5:C19" si="0">MINUTE(B5)*60+SECOND(B5)</f>
        <v>153</v>
      </c>
      <c r="D5" s="18">
        <v>0.5</v>
      </c>
      <c r="E5" s="3">
        <f t="shared" ref="E5:E19" si="1">MINUTE(F5)*60+SECOND(F5)</f>
        <v>124</v>
      </c>
      <c r="F5" s="5">
        <v>1.4351851851851854E-3</v>
      </c>
      <c r="H5" s="1"/>
      <c r="I5" s="1"/>
      <c r="J5" s="1"/>
      <c r="K5" s="1"/>
      <c r="L5" s="1"/>
    </row>
    <row r="6" spans="1:160" ht="15.6" customHeight="1" x14ac:dyDescent="0.25">
      <c r="A6" s="19"/>
      <c r="B6" s="25">
        <v>1.689814814814815E-3</v>
      </c>
      <c r="C6" s="3">
        <f t="shared" si="0"/>
        <v>146</v>
      </c>
      <c r="D6" s="18">
        <v>0.75</v>
      </c>
      <c r="E6" s="3">
        <f t="shared" si="1"/>
        <v>119</v>
      </c>
      <c r="F6" s="5">
        <v>1.3773148148148147E-3</v>
      </c>
      <c r="H6" s="1"/>
      <c r="I6" s="1"/>
      <c r="J6" s="1"/>
      <c r="K6" s="1"/>
      <c r="L6" s="1"/>
    </row>
    <row r="7" spans="1:160" ht="15.6" customHeight="1" x14ac:dyDescent="0.25">
      <c r="A7" s="19"/>
      <c r="B7" s="25">
        <v>1.6087962962962963E-3</v>
      </c>
      <c r="C7" s="3">
        <f t="shared" si="0"/>
        <v>139</v>
      </c>
      <c r="D7" s="4">
        <v>1</v>
      </c>
      <c r="E7" s="3">
        <f t="shared" si="1"/>
        <v>112</v>
      </c>
      <c r="F7" s="5">
        <v>1.2962962962962963E-3</v>
      </c>
      <c r="H7" s="1"/>
      <c r="I7" s="1"/>
      <c r="J7" s="1"/>
      <c r="K7" s="1"/>
      <c r="L7" s="1"/>
      <c r="M7" s="1"/>
    </row>
    <row r="8" spans="1:160" s="6" customFormat="1" ht="15.6" customHeight="1" x14ac:dyDescent="0.25">
      <c r="A8" s="20"/>
      <c r="B8" s="25">
        <v>1.5277777777777779E-3</v>
      </c>
      <c r="C8" s="3">
        <f t="shared" si="0"/>
        <v>132</v>
      </c>
      <c r="D8" s="4">
        <v>1.25</v>
      </c>
      <c r="E8" s="3">
        <f t="shared" si="1"/>
        <v>107</v>
      </c>
      <c r="F8" s="5">
        <v>1.2384259259259258E-3</v>
      </c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1"/>
      <c r="FC8" s="1"/>
      <c r="FD8" s="1"/>
    </row>
    <row r="9" spans="1:160" s="6" customFormat="1" ht="15.6" customHeight="1" x14ac:dyDescent="0.25">
      <c r="A9" s="20"/>
      <c r="B9" s="25">
        <v>1.4467592592592594E-3</v>
      </c>
      <c r="C9" s="3">
        <f t="shared" si="0"/>
        <v>125</v>
      </c>
      <c r="D9" s="4">
        <v>1.5</v>
      </c>
      <c r="E9" s="3">
        <f t="shared" si="1"/>
        <v>102</v>
      </c>
      <c r="F9" s="5">
        <v>1.1805555555555556E-3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1"/>
      <c r="FC9" s="1"/>
      <c r="FD9" s="1"/>
    </row>
    <row r="10" spans="1:160" s="6" customFormat="1" ht="15" customHeight="1" x14ac:dyDescent="0.25">
      <c r="A10" s="11"/>
      <c r="B10" s="25">
        <v>1.3773148148148147E-3</v>
      </c>
      <c r="C10" s="3">
        <f t="shared" si="0"/>
        <v>119</v>
      </c>
      <c r="D10" s="4">
        <v>1.75</v>
      </c>
      <c r="E10" s="3">
        <f t="shared" si="1"/>
        <v>97</v>
      </c>
      <c r="F10" s="5">
        <v>1.1226851851851851E-3</v>
      </c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1"/>
      <c r="FC10" s="1"/>
      <c r="FD10" s="1"/>
    </row>
    <row r="11" spans="1:160" s="6" customFormat="1" ht="15.6" customHeight="1" x14ac:dyDescent="0.25">
      <c r="A11" s="20"/>
      <c r="B11" s="25">
        <v>1.3078703703703705E-3</v>
      </c>
      <c r="C11" s="3">
        <f t="shared" si="0"/>
        <v>113</v>
      </c>
      <c r="D11" s="4">
        <v>2</v>
      </c>
      <c r="E11" s="3">
        <f t="shared" si="1"/>
        <v>92</v>
      </c>
      <c r="F11" s="5">
        <v>1.0648148148148147E-3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1"/>
      <c r="FC11" s="1"/>
      <c r="FD11" s="1"/>
    </row>
    <row r="12" spans="1:160" ht="15" customHeight="1" x14ac:dyDescent="0.25">
      <c r="A12" s="11"/>
      <c r="B12" s="25">
        <v>1.2384259259259258E-3</v>
      </c>
      <c r="C12" s="3">
        <f t="shared" si="0"/>
        <v>107</v>
      </c>
      <c r="D12" s="4">
        <v>2.25</v>
      </c>
      <c r="E12" s="3">
        <f t="shared" si="1"/>
        <v>87</v>
      </c>
      <c r="F12" s="5">
        <v>1.0069444444444444E-3</v>
      </c>
      <c r="H12" s="1"/>
      <c r="I12" s="1"/>
      <c r="J12" s="1"/>
      <c r="K12" s="1"/>
      <c r="L12" s="1"/>
      <c r="M12" s="1"/>
    </row>
    <row r="13" spans="1:160" ht="15" customHeight="1" x14ac:dyDescent="0.25">
      <c r="A13" s="19"/>
      <c r="B13" s="25">
        <v>1.1689814814814816E-3</v>
      </c>
      <c r="C13" s="3">
        <f t="shared" si="0"/>
        <v>101</v>
      </c>
      <c r="D13" s="4">
        <v>2.5</v>
      </c>
      <c r="E13" s="3">
        <f t="shared" si="1"/>
        <v>82</v>
      </c>
      <c r="F13" s="5">
        <v>9.4907407407407408E-4</v>
      </c>
      <c r="H13" s="1"/>
      <c r="I13" s="1"/>
      <c r="J13" s="1"/>
      <c r="K13" s="1"/>
      <c r="L13" s="1"/>
      <c r="M13" s="1"/>
    </row>
    <row r="14" spans="1:160" ht="15" customHeight="1" x14ac:dyDescent="0.25">
      <c r="A14" s="19"/>
      <c r="B14" s="25">
        <v>1.0995370370370371E-3</v>
      </c>
      <c r="C14" s="3">
        <f t="shared" si="0"/>
        <v>95</v>
      </c>
      <c r="D14" s="4">
        <v>2.75</v>
      </c>
      <c r="E14" s="3">
        <f t="shared" si="1"/>
        <v>77</v>
      </c>
      <c r="F14" s="5">
        <v>8.9120370370370362E-4</v>
      </c>
      <c r="H14" s="1"/>
      <c r="I14" s="1"/>
      <c r="J14" s="1"/>
      <c r="K14" s="1"/>
      <c r="L14" s="1"/>
      <c r="M14" s="1"/>
    </row>
    <row r="15" spans="1:160" ht="15" customHeight="1" x14ac:dyDescent="0.25">
      <c r="A15" s="19"/>
      <c r="B15" s="25">
        <v>1.0300925925925926E-3</v>
      </c>
      <c r="C15" s="3">
        <f t="shared" si="0"/>
        <v>89</v>
      </c>
      <c r="D15" s="4">
        <v>3</v>
      </c>
      <c r="E15" s="3">
        <f t="shared" si="1"/>
        <v>73</v>
      </c>
      <c r="F15" s="5">
        <v>8.449074074074075E-4</v>
      </c>
      <c r="G15" s="1"/>
      <c r="H15" s="1"/>
      <c r="I15" s="1"/>
      <c r="J15" s="1"/>
      <c r="K15" s="1"/>
      <c r="L15" s="1"/>
      <c r="M15" s="1"/>
    </row>
    <row r="16" spans="1:160" ht="15" customHeight="1" x14ac:dyDescent="0.25">
      <c r="A16" s="19"/>
      <c r="B16" s="25">
        <v>9.6064814814814808E-4</v>
      </c>
      <c r="C16" s="3">
        <f t="shared" si="0"/>
        <v>83</v>
      </c>
      <c r="D16" s="4">
        <v>3.25</v>
      </c>
      <c r="E16" s="3">
        <f t="shared" si="1"/>
        <v>69</v>
      </c>
      <c r="F16" s="5">
        <v>7.9861111111111105E-4</v>
      </c>
      <c r="G16" s="1"/>
      <c r="H16" s="1"/>
      <c r="I16" s="1"/>
      <c r="J16" s="1"/>
      <c r="K16" s="1"/>
      <c r="L16" s="1"/>
      <c r="M16" s="1"/>
    </row>
    <row r="17" spans="1:161" ht="15" customHeight="1" x14ac:dyDescent="0.25">
      <c r="A17" s="19"/>
      <c r="B17" s="25">
        <v>8.9120370370370362E-4</v>
      </c>
      <c r="C17" s="3">
        <f t="shared" si="0"/>
        <v>77</v>
      </c>
      <c r="D17" s="4">
        <v>3.5</v>
      </c>
      <c r="E17" s="3">
        <f t="shared" si="1"/>
        <v>66</v>
      </c>
      <c r="F17" s="5">
        <v>7.6388888888888893E-4</v>
      </c>
      <c r="G17" s="1"/>
      <c r="H17" s="1"/>
      <c r="I17" s="1"/>
      <c r="J17" s="1"/>
      <c r="K17" s="1"/>
      <c r="L17" s="1"/>
      <c r="M17" s="1"/>
    </row>
    <row r="18" spans="1:161" ht="15" customHeight="1" x14ac:dyDescent="0.25">
      <c r="A18" s="21"/>
      <c r="B18" s="25">
        <v>8.449074074074075E-4</v>
      </c>
      <c r="C18" s="3">
        <f t="shared" si="0"/>
        <v>73</v>
      </c>
      <c r="D18" s="4">
        <v>3.75</v>
      </c>
      <c r="E18" s="3">
        <f t="shared" si="1"/>
        <v>63</v>
      </c>
      <c r="F18" s="5">
        <v>7.291666666666667E-4</v>
      </c>
      <c r="G18" s="1"/>
      <c r="H18" s="1"/>
      <c r="I18" s="1"/>
      <c r="J18" s="1"/>
      <c r="K18" s="1"/>
      <c r="L18" s="1"/>
      <c r="M18" s="1"/>
    </row>
    <row r="19" spans="1:161" s="23" customFormat="1" ht="15" customHeight="1" thickBot="1" x14ac:dyDescent="0.3">
      <c r="A19" s="22"/>
      <c r="B19" s="26">
        <v>7.9861111111111105E-4</v>
      </c>
      <c r="C19" s="8">
        <f t="shared" si="0"/>
        <v>69</v>
      </c>
      <c r="D19" s="9">
        <v>4</v>
      </c>
      <c r="E19" s="8">
        <f t="shared" si="1"/>
        <v>60</v>
      </c>
      <c r="F19" s="10">
        <v>6.9444444444444447E-4</v>
      </c>
      <c r="FB19" s="1"/>
      <c r="FC19" s="1"/>
      <c r="FD19" s="1"/>
      <c r="FE19" s="1"/>
    </row>
    <row r="20" spans="1:161" s="23" customFormat="1" ht="15" customHeight="1" x14ac:dyDescent="0.25">
      <c r="A20" s="7"/>
      <c r="B20" s="7"/>
      <c r="C20" s="7"/>
      <c r="D20" s="7"/>
      <c r="E20" s="7"/>
      <c r="F20" s="7"/>
      <c r="G20" s="7"/>
      <c r="FB20" s="1"/>
      <c r="FC20" s="1"/>
      <c r="FD20" s="1"/>
      <c r="FE20" s="1"/>
    </row>
    <row r="21" spans="1:161" s="23" customFormat="1" ht="15" customHeight="1" x14ac:dyDescent="0.25">
      <c r="A21" s="7"/>
      <c r="B21" s="7"/>
      <c r="C21" s="7"/>
      <c r="D21" s="7"/>
      <c r="E21" s="7"/>
      <c r="F21" s="7"/>
      <c r="G21" s="7"/>
      <c r="FB21" s="1"/>
      <c r="FC21" s="1"/>
      <c r="FD21" s="1"/>
      <c r="FE21" s="1"/>
    </row>
    <row r="22" spans="1:161" s="23" customFormat="1" ht="15" customHeight="1" x14ac:dyDescent="0.25">
      <c r="A22" s="7"/>
      <c r="B22" s="7"/>
      <c r="C22" s="7"/>
      <c r="D22" s="7"/>
      <c r="E22" s="7"/>
      <c r="F22" s="7"/>
      <c r="G22" s="7"/>
      <c r="FB22" s="1"/>
      <c r="FC22" s="1"/>
      <c r="FD22" s="1"/>
      <c r="FE22" s="1"/>
    </row>
    <row r="23" spans="1:161" s="2" customFormat="1" ht="15" customHeight="1" x14ac:dyDescent="0.25">
      <c r="A23" s="28"/>
      <c r="B23" s="28"/>
      <c r="C23" s="28"/>
      <c r="D23" s="28"/>
      <c r="E23" s="28"/>
      <c r="F23" s="28"/>
      <c r="G23" s="28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1"/>
      <c r="FC23" s="1"/>
      <c r="FD23" s="1"/>
      <c r="FE23" s="1"/>
    </row>
    <row r="24" spans="1:161" ht="15" customHeight="1" x14ac:dyDescent="0.25">
      <c r="A24" s="29"/>
      <c r="B24" s="7"/>
      <c r="C24" s="7"/>
      <c r="D24" s="7"/>
      <c r="E24" s="7"/>
      <c r="F24" s="7"/>
      <c r="G24" s="7"/>
    </row>
    <row r="25" spans="1:161" x14ac:dyDescent="0.25">
      <c r="A25" s="29"/>
      <c r="B25" s="29"/>
      <c r="C25" s="29"/>
      <c r="D25" s="29"/>
      <c r="E25" s="29"/>
      <c r="F25" s="7"/>
      <c r="G25" s="7"/>
    </row>
    <row r="26" spans="1:161" x14ac:dyDescent="0.25">
      <c r="A26" s="29"/>
      <c r="B26" s="29"/>
      <c r="C26" s="29"/>
      <c r="D26" s="29"/>
      <c r="E26" s="29"/>
      <c r="F26" s="7"/>
      <c r="G26" s="7"/>
    </row>
    <row r="27" spans="1:161" x14ac:dyDescent="0.25">
      <c r="A27" s="29"/>
      <c r="B27" s="29"/>
      <c r="C27" s="29"/>
      <c r="D27" s="29"/>
      <c r="E27" s="29"/>
      <c r="F27" s="7"/>
      <c r="G27" s="29"/>
      <c r="H27" s="1"/>
      <c r="I27" s="1"/>
      <c r="J27" s="1"/>
      <c r="K27" s="1"/>
    </row>
    <row r="28" spans="1:161" x14ac:dyDescent="0.25">
      <c r="A28" s="7"/>
      <c r="B28" s="7"/>
      <c r="C28" s="7"/>
      <c r="D28" s="7"/>
      <c r="E28" s="7"/>
      <c r="F28" s="7"/>
      <c r="G28" s="7"/>
    </row>
  </sheetData>
  <mergeCells count="4">
    <mergeCell ref="E2:E3"/>
    <mergeCell ref="D2:D3"/>
    <mergeCell ref="B1:F1"/>
    <mergeCell ref="C2:C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</vt:lpstr>
      <vt:lpstr>Demi-fond finalisé</vt:lpstr>
      <vt:lpstr>Barème</vt:lpstr>
    </vt:vector>
  </TitlesOfParts>
  <Company>moi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BENHUB</dc:creator>
  <cp:lastModifiedBy>Hub_Family</cp:lastModifiedBy>
  <cp:lastPrinted>2020-12-01T16:46:03Z</cp:lastPrinted>
  <dcterms:created xsi:type="dcterms:W3CDTF">2014-09-08T09:23:22Z</dcterms:created>
  <dcterms:modified xsi:type="dcterms:W3CDTF">2021-01-03T17:28:49Z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