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_Family\Desktop\"/>
    </mc:Choice>
  </mc:AlternateContent>
  <xr:revisionPtr revIDLastSave="0" documentId="13_ncr:1_{BF6D11CE-8212-40B1-9793-701F228642EC}" xr6:coauthVersionLast="45" xr6:coauthVersionMax="45" xr10:uidLastSave="{00000000-0000-0000-0000-000000000000}"/>
  <bookViews>
    <workbookView xWindow="39315" yWindow="915" windowWidth="18900" windowHeight="11100" tabRatio="602" activeTab="1" xr2:uid="{00000000-000D-0000-FFFF-FFFF00000000}"/>
  </bookViews>
  <sheets>
    <sheet name="Données" sheetId="48" r:id="rId1"/>
    <sheet name="Demi-fond" sheetId="49" r:id="rId2"/>
  </sheets>
  <calcPr calcId="191028" iterate="1"/>
</workbook>
</file>

<file path=xl/calcChain.xml><?xml version="1.0" encoding="utf-8"?>
<calcChain xmlns="http://schemas.openxmlformats.org/spreadsheetml/2006/main">
  <c r="H3" i="49" l="1"/>
  <c r="H4" i="49"/>
  <c r="H5" i="49"/>
  <c r="H6" i="49"/>
  <c r="E6" i="49"/>
  <c r="E5" i="49"/>
  <c r="E4" i="49"/>
  <c r="E3" i="49"/>
  <c r="C6" i="49"/>
  <c r="C5" i="49"/>
  <c r="C4" i="49"/>
  <c r="C3" i="49"/>
  <c r="B6" i="49"/>
  <c r="B5" i="49"/>
  <c r="B4" i="49"/>
  <c r="B3" i="49"/>
  <c r="I3" i="49" l="1"/>
  <c r="F3" i="49"/>
</calcChain>
</file>

<file path=xl/sharedStrings.xml><?xml version="1.0" encoding="utf-8"?>
<sst xmlns="http://schemas.openxmlformats.org/spreadsheetml/2006/main" count="54" uniqueCount="31">
  <si>
    <t>F</t>
  </si>
  <si>
    <t>G</t>
  </si>
  <si>
    <t>VMA</t>
  </si>
  <si>
    <t>Sexe</t>
  </si>
  <si>
    <t>3 min</t>
  </si>
  <si>
    <t>% de VMA souhaité</t>
  </si>
  <si>
    <t>Nb de plots à parcourir en 3min</t>
  </si>
  <si>
    <t>Elève 1</t>
  </si>
  <si>
    <t>Elève 2</t>
  </si>
  <si>
    <t>Elève 3</t>
  </si>
  <si>
    <t>Elève 4</t>
  </si>
  <si>
    <t>Nom - Prénoms</t>
  </si>
  <si>
    <t>Ecart individuel</t>
  </si>
  <si>
    <t>Ecart collectif</t>
  </si>
  <si>
    <t>Nombre de plots réalisé</t>
  </si>
  <si>
    <t>Objectif collectif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</si>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</sst>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color rgb="FF7030A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name val="Times New Roman"/>
      <family val="1"/>
    </font>
    <font>
      <b/>
      <sz val="10"/>
      <color theme="8" tint="-0.499984740745262"/>
      <name val="Times New Roman"/>
      <family val="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indexed="65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20" applyNumberFormat="0" applyFill="0" applyAlignment="0" applyProtection="0"/>
    <xf numFmtId="0" fontId="1" fillId="0" borderId="0"/>
  </cellStyleXfs>
  <cellXfs count="40">
    <xf numFmtId="0" fontId="0" fillId="0" borderId="0" xfId="0"/>
    <xf numFmtId="0" fontId="4" fillId="0" borderId="0" xfId="8" applyFont="1" applyAlignment="1">
      <alignment horizontal="center" vertical="center"/>
    </xf>
    <xf numFmtId="0" fontId="4" fillId="0" borderId="0" xfId="8" applyFont="1" applyAlignment="1">
      <alignment horizontal="left" vertical="center"/>
    </xf>
    <xf numFmtId="0" fontId="1" fillId="0" borderId="0" xfId="8" applyAlignment="1">
      <alignment horizontal="center" vertical="center"/>
    </xf>
    <xf numFmtId="0" fontId="4" fillId="0" borderId="1" xfId="8" applyFont="1" applyBorder="1" applyAlignment="1">
      <alignment horizontal="left" vertical="center" wrapText="1"/>
    </xf>
    <xf numFmtId="164" fontId="4" fillId="0" borderId="7" xfId="8" applyNumberFormat="1" applyFont="1" applyBorder="1" applyAlignment="1">
      <alignment horizontal="center" vertical="center" wrapText="1"/>
    </xf>
    <xf numFmtId="0" fontId="4" fillId="0" borderId="14" xfId="8" applyFont="1" applyBorder="1" applyAlignment="1">
      <alignment horizontal="center" vertical="center" wrapText="1"/>
    </xf>
    <xf numFmtId="164" fontId="4" fillId="0" borderId="8" xfId="8" applyNumberFormat="1" applyFont="1" applyBorder="1" applyAlignment="1">
      <alignment horizontal="center" vertical="center" wrapText="1"/>
    </xf>
    <xf numFmtId="164" fontId="4" fillId="0" borderId="10" xfId="8" applyNumberFormat="1" applyFont="1" applyBorder="1" applyAlignment="1">
      <alignment horizontal="center" vertical="center" wrapText="1"/>
    </xf>
    <xf numFmtId="0" fontId="4" fillId="0" borderId="15" xfId="8" applyFont="1" applyBorder="1" applyAlignment="1">
      <alignment horizontal="center" vertical="center" wrapText="1"/>
    </xf>
    <xf numFmtId="0" fontId="5" fillId="0" borderId="0" xfId="8" applyFont="1" applyAlignment="1">
      <alignment horizontal="left" vertical="center"/>
    </xf>
    <xf numFmtId="164" fontId="4" fillId="0" borderId="0" xfId="8" applyNumberFormat="1" applyFon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7" fillId="0" borderId="0" xfId="8" applyFont="1" applyAlignment="1" applyProtection="1">
      <alignment horizontal="center" vertical="center"/>
      <protection locked="0"/>
    </xf>
    <xf numFmtId="0" fontId="5" fillId="0" borderId="6" xfId="8" applyFont="1" applyBorder="1" applyAlignment="1">
      <alignment horizontal="left" vertical="center"/>
    </xf>
    <xf numFmtId="0" fontId="5" fillId="0" borderId="3" xfId="8" applyFont="1" applyBorder="1" applyAlignment="1">
      <alignment horizontal="left" vertical="center"/>
    </xf>
    <xf numFmtId="0" fontId="5" fillId="0" borderId="12" xfId="8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9" xfId="8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9" fontId="9" fillId="9" borderId="5" xfId="8" applyNumberFormat="1" applyFont="1" applyFill="1" applyBorder="1" applyAlignment="1">
      <alignment horizontal="center" vertical="center" wrapText="1"/>
    </xf>
    <xf numFmtId="0" fontId="10" fillId="9" borderId="16" xfId="8" applyFont="1" applyFill="1" applyBorder="1" applyAlignment="1">
      <alignment horizontal="center" vertical="center"/>
    </xf>
    <xf numFmtId="0" fontId="10" fillId="9" borderId="9" xfId="8" applyFont="1" applyFill="1" applyBorder="1" applyAlignment="1">
      <alignment horizontal="center" vertical="center"/>
    </xf>
    <xf numFmtId="0" fontId="10" fillId="9" borderId="11" xfId="8" applyFont="1" applyFill="1" applyBorder="1" applyAlignment="1">
      <alignment horizontal="center" vertical="center"/>
    </xf>
    <xf numFmtId="9" fontId="12" fillId="0" borderId="4" xfId="8" applyNumberFormat="1" applyFont="1" applyBorder="1" applyAlignment="1" applyProtection="1">
      <alignment horizontal="center" vertical="center" wrapText="1"/>
      <protection locked="0"/>
    </xf>
    <xf numFmtId="0" fontId="6" fillId="0" borderId="4" xfId="8" applyFont="1" applyBorder="1" applyAlignment="1">
      <alignment horizontal="center" vertical="center" textRotation="90" wrapText="1"/>
    </xf>
    <xf numFmtId="0" fontId="6" fillId="0" borderId="2" xfId="8" applyFont="1" applyBorder="1" applyAlignment="1">
      <alignment horizontal="center" vertical="center" textRotation="90" wrapText="1"/>
    </xf>
    <xf numFmtId="0" fontId="11" fillId="0" borderId="23" xfId="8" applyNumberFormat="1" applyFont="1" applyBorder="1" applyAlignment="1" applyProtection="1">
      <alignment horizontal="center" vertical="center"/>
      <protection locked="0"/>
    </xf>
    <xf numFmtId="0" fontId="11" fillId="0" borderId="13" xfId="8" applyNumberFormat="1" applyFont="1" applyBorder="1" applyAlignment="1" applyProtection="1">
      <alignment horizontal="center" vertical="center"/>
      <protection locked="0"/>
    </xf>
    <xf numFmtId="0" fontId="11" fillId="8" borderId="17" xfId="8" applyNumberFormat="1" applyFont="1" applyFill="1" applyBorder="1" applyAlignment="1" applyProtection="1">
      <alignment horizontal="center" vertical="center"/>
      <protection locked="0"/>
    </xf>
    <xf numFmtId="9" fontId="11" fillId="0" borderId="7" xfId="8" applyNumberFormat="1" applyFont="1" applyBorder="1" applyAlignment="1" applyProtection="1">
      <alignment horizontal="center" vertical="center"/>
      <protection locked="0"/>
    </xf>
    <xf numFmtId="9" fontId="11" fillId="0" borderId="8" xfId="8" applyNumberFormat="1" applyFont="1" applyBorder="1" applyAlignment="1" applyProtection="1">
      <alignment horizontal="center" vertical="center"/>
      <protection locked="0"/>
    </xf>
    <xf numFmtId="9" fontId="11" fillId="8" borderId="10" xfId="8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10" fillId="9" borderId="22" xfId="8" applyFont="1" applyFill="1" applyBorder="1" applyAlignment="1">
      <alignment horizontal="center" vertical="center"/>
    </xf>
    <xf numFmtId="0" fontId="10" fillId="9" borderId="19" xfId="8" applyFont="1" applyFill="1" applyBorder="1" applyAlignment="1">
      <alignment horizontal="center" vertical="center"/>
    </xf>
    <xf numFmtId="0" fontId="10" fillId="9" borderId="18" xfId="8" applyFont="1" applyFill="1" applyBorder="1" applyAlignment="1">
      <alignment horizontal="center" vertical="center"/>
    </xf>
    <xf numFmtId="0" fontId="8" fillId="9" borderId="21" xfId="8" applyFont="1" applyFill="1" applyBorder="1" applyAlignment="1">
      <alignment horizontal="center" vertical="center"/>
    </xf>
    <xf numFmtId="0" fontId="8" fillId="9" borderId="1" xfId="8" applyFont="1" applyFill="1" applyBorder="1" applyAlignment="1">
      <alignment horizontal="center"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8" xr:uid="{00000000-0005-0000-0000-000007000000}"/>
    <cellStyle name="Total" xfId="7" builtinId="25" customBuiltin="1"/>
  </cellStyles>
  <dxfs count="0"/>
  <tableStyles count="0" defaultTableStyle="TableStyleMedium9" defaultPivotStyle="PivotStyleLight16"/>
  <colors>
    <mruColors>
      <color rgb="FFFF3300"/>
      <color rgb="FF78110E"/>
      <color rgb="FF660066"/>
      <color rgb="FF800080"/>
      <color rgb="FFFF6600"/>
      <color rgb="FFFFFF66"/>
      <color rgb="FFFFFFCC"/>
      <color rgb="FF999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306B-3A05-4346-8955-2C99AE551EC3}">
  <dimension ref="A1:C20"/>
  <sheetViews>
    <sheetView workbookViewId="0">
      <selection activeCell="A2" sqref="A2"/>
    </sheetView>
  </sheetViews>
  <sheetFormatPr baseColWidth="10" defaultRowHeight="13.2" x14ac:dyDescent="0.25"/>
  <cols>
    <col min="1" max="1" width="15.33203125" customWidth="1"/>
  </cols>
  <sheetData>
    <row r="1" spans="1:3" x14ac:dyDescent="0.25">
      <c r="A1" s="17" t="s">
        <v>11</v>
      </c>
      <c r="B1" s="17" t="s">
        <v>3</v>
      </c>
      <c r="C1" s="17" t="s">
        <v>2</v>
      </c>
    </row>
    <row r="2" spans="1:3" ht="13.8" x14ac:dyDescent="0.25">
      <c r="A2" s="18" t="s">
        <v>7</v>
      </c>
      <c r="B2" s="17" t="s">
        <v>0</v>
      </c>
      <c r="C2" s="19">
        <v>15</v>
      </c>
    </row>
    <row r="3" spans="1:3" ht="13.8" x14ac:dyDescent="0.25">
      <c r="A3" s="18" t="s">
        <v>8</v>
      </c>
      <c r="B3" s="17" t="s">
        <v>0</v>
      </c>
      <c r="C3" s="19">
        <v>14.5</v>
      </c>
    </row>
    <row r="4" spans="1:3" ht="13.8" x14ac:dyDescent="0.25">
      <c r="A4" s="18" t="s">
        <v>9</v>
      </c>
      <c r="B4" s="20" t="s">
        <v>1</v>
      </c>
      <c r="C4" s="19">
        <v>15</v>
      </c>
    </row>
    <row r="5" spans="1:3" ht="13.8" x14ac:dyDescent="0.25">
      <c r="A5" s="18" t="s">
        <v>10</v>
      </c>
      <c r="B5" s="20" t="s">
        <v>1</v>
      </c>
      <c r="C5" s="19">
        <v>16</v>
      </c>
    </row>
    <row r="6" spans="1:3" ht="13.8" x14ac:dyDescent="0.25">
      <c r="A6" s="18" t="s">
        <v>16</v>
      </c>
      <c r="B6" s="20" t="s">
        <v>0</v>
      </c>
      <c r="C6" s="34">
        <v>13.5</v>
      </c>
    </row>
    <row r="7" spans="1:3" ht="13.8" x14ac:dyDescent="0.25">
      <c r="A7" s="18" t="s">
        <v>17</v>
      </c>
      <c r="B7" s="20" t="s">
        <v>0</v>
      </c>
      <c r="C7" s="34">
        <v>14</v>
      </c>
    </row>
    <row r="8" spans="1:3" ht="13.8" x14ac:dyDescent="0.25">
      <c r="A8" s="18" t="s">
        <v>18</v>
      </c>
      <c r="B8" s="20" t="s">
        <v>1</v>
      </c>
      <c r="C8" s="34">
        <v>14.5</v>
      </c>
    </row>
    <row r="9" spans="1:3" ht="13.8" x14ac:dyDescent="0.25">
      <c r="A9" s="18" t="s">
        <v>19</v>
      </c>
      <c r="B9" s="20" t="s">
        <v>1</v>
      </c>
      <c r="C9" s="34">
        <v>14</v>
      </c>
    </row>
    <row r="10" spans="1:3" ht="13.8" x14ac:dyDescent="0.25">
      <c r="A10" s="18" t="s">
        <v>20</v>
      </c>
      <c r="B10" s="17" t="s">
        <v>0</v>
      </c>
      <c r="C10" s="34">
        <v>11.5</v>
      </c>
    </row>
    <row r="11" spans="1:3" ht="13.8" x14ac:dyDescent="0.25">
      <c r="A11" s="18" t="s">
        <v>21</v>
      </c>
      <c r="B11" s="17" t="s">
        <v>0</v>
      </c>
      <c r="C11" s="34">
        <v>13</v>
      </c>
    </row>
    <row r="12" spans="1:3" ht="13.8" x14ac:dyDescent="0.25">
      <c r="A12" s="18" t="s">
        <v>22</v>
      </c>
      <c r="B12" s="20" t="s">
        <v>1</v>
      </c>
      <c r="C12" s="34">
        <v>13.5</v>
      </c>
    </row>
    <row r="13" spans="1:3" ht="13.8" x14ac:dyDescent="0.25">
      <c r="A13" s="18" t="s">
        <v>23</v>
      </c>
      <c r="B13" s="20" t="s">
        <v>1</v>
      </c>
      <c r="C13" s="34">
        <v>14</v>
      </c>
    </row>
    <row r="14" spans="1:3" ht="13.8" x14ac:dyDescent="0.25">
      <c r="A14" s="18" t="s">
        <v>24</v>
      </c>
      <c r="B14" s="20" t="s">
        <v>0</v>
      </c>
      <c r="C14" s="34">
        <v>15</v>
      </c>
    </row>
    <row r="15" spans="1:3" ht="13.8" x14ac:dyDescent="0.25">
      <c r="A15" s="18" t="s">
        <v>25</v>
      </c>
      <c r="B15" s="20" t="s">
        <v>0</v>
      </c>
      <c r="C15" s="34">
        <v>16</v>
      </c>
    </row>
    <row r="16" spans="1:3" ht="13.8" x14ac:dyDescent="0.25">
      <c r="A16" s="18" t="s">
        <v>26</v>
      </c>
      <c r="B16" s="20" t="s">
        <v>1</v>
      </c>
      <c r="C16" s="34">
        <v>14</v>
      </c>
    </row>
    <row r="17" spans="1:3" ht="13.8" x14ac:dyDescent="0.25">
      <c r="A17" s="18" t="s">
        <v>27</v>
      </c>
      <c r="B17" s="20" t="s">
        <v>1</v>
      </c>
      <c r="C17" s="34">
        <v>13.5</v>
      </c>
    </row>
    <row r="18" spans="1:3" ht="13.8" x14ac:dyDescent="0.25">
      <c r="A18" s="18" t="s">
        <v>28</v>
      </c>
      <c r="B18" s="20" t="s">
        <v>0</v>
      </c>
      <c r="C18" s="34">
        <v>12</v>
      </c>
    </row>
    <row r="19" spans="1:3" ht="13.8" x14ac:dyDescent="0.25">
      <c r="A19" s="18" t="s">
        <v>29</v>
      </c>
      <c r="B19" s="20" t="s">
        <v>0</v>
      </c>
      <c r="C19" s="34">
        <v>12.5</v>
      </c>
    </row>
    <row r="20" spans="1:3" ht="13.8" x14ac:dyDescent="0.25">
      <c r="A20" s="18" t="s">
        <v>30</v>
      </c>
      <c r="B20" s="20" t="s">
        <v>1</v>
      </c>
      <c r="C20" s="34">
        <v>13</v>
      </c>
    </row>
  </sheetData>
  <phoneticPr fontId="1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D000-F0CF-4F9F-A6E8-9DE9D1496F23}">
  <dimension ref="A1:EH7"/>
  <sheetViews>
    <sheetView tabSelected="1" zoomScaleNormal="100" workbookViewId="0">
      <selection activeCell="I3" sqref="I3:I6"/>
    </sheetView>
  </sheetViews>
  <sheetFormatPr baseColWidth="10" defaultColWidth="11.44140625" defaultRowHeight="13.2" x14ac:dyDescent="0.25"/>
  <cols>
    <col min="1" max="1" width="18" style="2" customWidth="1"/>
    <col min="2" max="2" width="4.88671875" style="1" customWidth="1"/>
    <col min="3" max="3" width="5.109375" style="1" customWidth="1"/>
    <col min="4" max="4" width="13.5546875" style="1" customWidth="1"/>
    <col min="5" max="5" width="11.33203125" style="1" customWidth="1"/>
    <col min="6" max="6" width="9.6640625" style="1" customWidth="1"/>
    <col min="7" max="7" width="9.21875" style="1" customWidth="1"/>
    <col min="8" max="135" width="11.44140625" style="1"/>
    <col min="136" max="16384" width="11.44140625" style="3"/>
  </cols>
  <sheetData>
    <row r="1" spans="1:138" ht="19.5" customHeight="1" thickBot="1" x14ac:dyDescent="0.3">
      <c r="D1" s="38" t="s">
        <v>4</v>
      </c>
      <c r="E1" s="39"/>
      <c r="F1" s="39"/>
      <c r="G1" s="39"/>
      <c r="H1" s="39"/>
      <c r="I1" s="39"/>
    </row>
    <row r="2" spans="1:138" s="1" customFormat="1" ht="53.25" customHeight="1" thickBot="1" x14ac:dyDescent="0.3">
      <c r="A2" s="4"/>
      <c r="B2" s="26" t="s">
        <v>3</v>
      </c>
      <c r="C2" s="27" t="s">
        <v>2</v>
      </c>
      <c r="D2" s="25" t="s">
        <v>5</v>
      </c>
      <c r="E2" s="21" t="s">
        <v>6</v>
      </c>
      <c r="F2" s="21" t="s">
        <v>15</v>
      </c>
      <c r="G2" s="21" t="s">
        <v>14</v>
      </c>
      <c r="H2" s="21" t="s">
        <v>12</v>
      </c>
      <c r="I2" s="21" t="s">
        <v>13</v>
      </c>
      <c r="EF2" s="3"/>
      <c r="EG2" s="3"/>
      <c r="EH2" s="3"/>
    </row>
    <row r="3" spans="1:138" s="1" customFormat="1" ht="20.100000000000001" customHeight="1" x14ac:dyDescent="0.25">
      <c r="A3" s="14" t="s">
        <v>7</v>
      </c>
      <c r="B3" s="5" t="str">
        <f>IFERROR(VLOOKUP(A3,Données!$A$2:$C$20,2,0),"")</f>
        <v>F</v>
      </c>
      <c r="C3" s="6">
        <f>IFERROR(VLOOKUP(A3,Données!$A$2:$C$20,3,0),"")</f>
        <v>15</v>
      </c>
      <c r="D3" s="31">
        <v>0.9</v>
      </c>
      <c r="E3" s="22">
        <f>IF(D3="","",IFERROR(ROUNDUP((((C3/3.6)*D3)*180)/25,0),""))</f>
        <v>27</v>
      </c>
      <c r="F3" s="35">
        <f>IF(SUM(E3:E6)=0,"",SUM(E3:E6))</f>
        <v>113</v>
      </c>
      <c r="G3" s="28">
        <v>27</v>
      </c>
      <c r="H3" s="22">
        <f>IF(G3="","",IFERROR(ABS(E3-G3),""))</f>
        <v>0</v>
      </c>
      <c r="I3" s="35">
        <f>IF(COUNTBLANK(H3:H6)=4,"",SUM(H3:H6))</f>
        <v>0</v>
      </c>
      <c r="EF3" s="3"/>
      <c r="EG3" s="3"/>
      <c r="EH3" s="3"/>
    </row>
    <row r="4" spans="1:138" s="1" customFormat="1" ht="20.100000000000001" customHeight="1" x14ac:dyDescent="0.25">
      <c r="A4" s="15" t="s">
        <v>8</v>
      </c>
      <c r="B4" s="7" t="str">
        <f>IFERROR(VLOOKUP(A4,Données!$A$2:$C$20,2,0),"")</f>
        <v>F</v>
      </c>
      <c r="C4" s="6">
        <f>IFERROR(VLOOKUP(A4,Données!$A$2:$C$20,3,0),"")</f>
        <v>14.5</v>
      </c>
      <c r="D4" s="32">
        <v>0.9</v>
      </c>
      <c r="E4" s="23">
        <f t="shared" ref="E4:E6" si="0">IF(D4="","",IFERROR(ROUNDUP((((C4/3.6)*D4)*180)/25,0),""))</f>
        <v>27</v>
      </c>
      <c r="F4" s="36"/>
      <c r="G4" s="29">
        <v>27</v>
      </c>
      <c r="H4" s="23">
        <f t="shared" ref="H4:H6" si="1">IF(G4="","",IFERROR(ABS(E4-G4),""))</f>
        <v>0</v>
      </c>
      <c r="I4" s="36"/>
      <c r="EF4" s="3"/>
      <c r="EG4" s="3"/>
      <c r="EH4" s="3"/>
    </row>
    <row r="5" spans="1:138" s="1" customFormat="1" ht="20.100000000000001" customHeight="1" x14ac:dyDescent="0.25">
      <c r="A5" s="15" t="s">
        <v>9</v>
      </c>
      <c r="B5" s="7" t="str">
        <f>IFERROR(VLOOKUP(A5,Données!$A$2:$C$20,2,0),"")</f>
        <v>G</v>
      </c>
      <c r="C5" s="6">
        <f>IFERROR(VLOOKUP(A5,Données!$A$2:$C$20,3,0),"")</f>
        <v>15</v>
      </c>
      <c r="D5" s="32">
        <v>0.9</v>
      </c>
      <c r="E5" s="23">
        <f t="shared" si="0"/>
        <v>27</v>
      </c>
      <c r="F5" s="36"/>
      <c r="G5" s="29">
        <v>27</v>
      </c>
      <c r="H5" s="23">
        <f t="shared" si="1"/>
        <v>0</v>
      </c>
      <c r="I5" s="36"/>
      <c r="EF5" s="3"/>
      <c r="EG5" s="3"/>
      <c r="EH5" s="3"/>
    </row>
    <row r="6" spans="1:138" s="1" customFormat="1" ht="20.100000000000001" customHeight="1" thickBot="1" x14ac:dyDescent="0.3">
      <c r="A6" s="16" t="s">
        <v>10</v>
      </c>
      <c r="B6" s="8" t="str">
        <f>IFERROR(VLOOKUP(A6,Données!$A$2:$C$20,2,0),"")</f>
        <v>G</v>
      </c>
      <c r="C6" s="9">
        <f>IFERROR(VLOOKUP(A6,Données!$A$2:$C$20,3,0),"")</f>
        <v>16</v>
      </c>
      <c r="D6" s="33">
        <v>1</v>
      </c>
      <c r="E6" s="24">
        <f t="shared" si="0"/>
        <v>32</v>
      </c>
      <c r="F6" s="37"/>
      <c r="G6" s="30">
        <v>32</v>
      </c>
      <c r="H6" s="24">
        <f t="shared" si="1"/>
        <v>0</v>
      </c>
      <c r="I6" s="37"/>
      <c r="EF6" s="3"/>
      <c r="EG6" s="3"/>
      <c r="EH6" s="3"/>
    </row>
    <row r="7" spans="1:138" s="1" customFormat="1" ht="22.8" customHeight="1" x14ac:dyDescent="0.25">
      <c r="A7" s="10"/>
      <c r="B7" s="11"/>
      <c r="C7" s="12"/>
      <c r="D7" s="12"/>
      <c r="E7" s="13"/>
      <c r="F7" s="13"/>
      <c r="EF7" s="3"/>
      <c r="EG7" s="3"/>
      <c r="EH7" s="3"/>
    </row>
  </sheetData>
  <mergeCells count="3">
    <mergeCell ref="D1:I1"/>
    <mergeCell ref="F3:F6"/>
    <mergeCell ref="I3:I6"/>
  </mergeCells>
  <dataValidations count="1">
    <dataValidation type="list" allowBlank="1" showInputMessage="1" showErrorMessage="1" sqref="D3:D6" xr:uid="{5CBF29EC-83F9-41FC-91C5-DAF7FE1E3077}">
      <formula1>"85%,90%,95%,100%"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CAEEB6-4C41-4093-B250-B1A69B8ECBF7}">
          <x14:formula1>
            <xm:f>Données!$A$2:$A$20</xm:f>
          </x14:formula1>
          <xm:sqref>A3:A6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Demi-fond</vt:lpstr>
    </vt:vector>
  </TitlesOfParts>
  <Company>moi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BENHUB</dc:creator>
  <cp:lastModifiedBy>Hub_Family</cp:lastModifiedBy>
  <cp:lastPrinted>2020-12-01T16:46:03Z</cp:lastPrinted>
  <dcterms:created xsi:type="dcterms:W3CDTF">2014-09-08T09:23:22Z</dcterms:created>
  <dcterms:modified xsi:type="dcterms:W3CDTF">2020-12-30T10:26:32Z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