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ilisateur\Documents\SITE ACAD\A METTRE EN LIGNE\feuille calcul\A PUBLIER\BAC GT\"/>
    </mc:Choice>
  </mc:AlternateContent>
  <bookViews>
    <workbookView xWindow="0" yWindow="0" windowWidth="23040" windowHeight="9408"/>
  </bookViews>
  <sheets>
    <sheet name="DISQUE" sheetId="1" r:id="rId1"/>
  </sheets>
  <definedNames>
    <definedName name="Ensemble_des_plages_colorées">DISQUE!$N$7:$T$45,DISQUE!$C$43:$M$45,DISQUE!$A$43</definedName>
    <definedName name="Ensemble_des_plages_de_formules">DISQUE!$N$8:$T$42,DISQUE!$D$43:$T$45,DISQUE!$A$43</definedName>
    <definedName name="Ensemble_des_plages_de_saisie_de_perf">DISQUE!$D$8:$M$42</definedName>
    <definedName name="noteélan">#REF!</definedName>
    <definedName name="noteperf">#REF!</definedName>
    <definedName name="noteprojet">#REF!</definedName>
    <definedName name="perfélan">#REF!</definedName>
    <definedName name="perffilles">#REF!</definedName>
    <definedName name="perfgars">#REF!</definedName>
    <definedName name="projet">#REF!</definedName>
    <definedName name="_xlnm.Print_Area" localSheetId="0">DISQUE!$A$1:$T$45</definedName>
  </definedNames>
  <calcPr calcId="152511"/>
</workbook>
</file>

<file path=xl/calcChain.xml><?xml version="1.0" encoding="utf-8"?>
<calcChain xmlns="http://schemas.openxmlformats.org/spreadsheetml/2006/main">
  <c r="S43" i="1" l="1"/>
  <c r="S44" i="1"/>
  <c r="S45" i="1"/>
  <c r="A43" i="1"/>
  <c r="A44" i="1" s="1"/>
  <c r="K9" i="1"/>
  <c r="L9" i="1"/>
  <c r="M9" i="1"/>
  <c r="N9" i="1" s="1"/>
  <c r="K10" i="1"/>
  <c r="L10" i="1"/>
  <c r="M10" i="1"/>
  <c r="N10" i="1" s="1"/>
  <c r="K11" i="1"/>
  <c r="O11" i="1"/>
  <c r="P11" i="1" s="1"/>
  <c r="L11" i="1"/>
  <c r="M11" i="1"/>
  <c r="N11" i="1"/>
  <c r="K12" i="1"/>
  <c r="O12" i="1" s="1"/>
  <c r="L12" i="1"/>
  <c r="M12" i="1"/>
  <c r="N12" i="1"/>
  <c r="K13" i="1"/>
  <c r="O13" i="1" s="1"/>
  <c r="L13" i="1"/>
  <c r="M13" i="1"/>
  <c r="N13" i="1"/>
  <c r="K14" i="1"/>
  <c r="O14" i="1" s="1"/>
  <c r="P14" i="1" s="1"/>
  <c r="L14" i="1"/>
  <c r="M14" i="1"/>
  <c r="N14" i="1"/>
  <c r="K15" i="1"/>
  <c r="O15" i="1" s="1"/>
  <c r="P15" i="1" s="1"/>
  <c r="L15" i="1"/>
  <c r="M15" i="1"/>
  <c r="N15" i="1"/>
  <c r="K16" i="1"/>
  <c r="O16" i="1" s="1"/>
  <c r="P16" i="1" s="1"/>
  <c r="L16" i="1"/>
  <c r="M16" i="1"/>
  <c r="N16" i="1" s="1"/>
  <c r="K17" i="1"/>
  <c r="L17" i="1"/>
  <c r="M17" i="1"/>
  <c r="N17" i="1" s="1"/>
  <c r="K18" i="1"/>
  <c r="L18" i="1"/>
  <c r="M18" i="1"/>
  <c r="N18" i="1" s="1"/>
  <c r="K19" i="1"/>
  <c r="L19" i="1"/>
  <c r="M19" i="1"/>
  <c r="N19" i="1" s="1"/>
  <c r="K20" i="1"/>
  <c r="O20" i="1"/>
  <c r="L20" i="1"/>
  <c r="M20" i="1"/>
  <c r="N20" i="1" s="1"/>
  <c r="K21" i="1"/>
  <c r="O21" i="1"/>
  <c r="P21" i="1"/>
  <c r="L21" i="1"/>
  <c r="M21" i="1"/>
  <c r="N21" i="1"/>
  <c r="K22" i="1"/>
  <c r="O22" i="1" s="1"/>
  <c r="P22" i="1" s="1"/>
  <c r="L22" i="1"/>
  <c r="M22" i="1"/>
  <c r="N22" i="1"/>
  <c r="K23" i="1"/>
  <c r="O23" i="1" s="1"/>
  <c r="P23" i="1" s="1"/>
  <c r="L23" i="1"/>
  <c r="M23" i="1"/>
  <c r="N23" i="1" s="1"/>
  <c r="K24" i="1"/>
  <c r="L24" i="1"/>
  <c r="M24" i="1"/>
  <c r="N24" i="1" s="1"/>
  <c r="K25" i="1"/>
  <c r="L25" i="1"/>
  <c r="M25" i="1"/>
  <c r="N25" i="1" s="1"/>
  <c r="K26" i="1"/>
  <c r="L26" i="1"/>
  <c r="M26" i="1"/>
  <c r="N26" i="1" s="1"/>
  <c r="K27" i="1"/>
  <c r="O27" i="1" s="1"/>
  <c r="P27" i="1" s="1"/>
  <c r="L27" i="1"/>
  <c r="M27" i="1"/>
  <c r="N27" i="1" s="1"/>
  <c r="K28" i="1"/>
  <c r="O28" i="1" s="1"/>
  <c r="P28" i="1" s="1"/>
  <c r="L28" i="1"/>
  <c r="M28" i="1"/>
  <c r="N28" i="1" s="1"/>
  <c r="K29" i="1"/>
  <c r="O29" i="1" s="1"/>
  <c r="P29" i="1" s="1"/>
  <c r="L29" i="1"/>
  <c r="M29" i="1"/>
  <c r="N29" i="1" s="1"/>
  <c r="K30" i="1"/>
  <c r="L30" i="1"/>
  <c r="M30" i="1"/>
  <c r="N30" i="1" s="1"/>
  <c r="K31" i="1"/>
  <c r="L31" i="1"/>
  <c r="M31" i="1"/>
  <c r="N31" i="1" s="1"/>
  <c r="K32" i="1"/>
  <c r="L32" i="1"/>
  <c r="M32" i="1"/>
  <c r="N32" i="1" s="1"/>
  <c r="K33" i="1"/>
  <c r="O33" i="1" s="1"/>
  <c r="P33" i="1" s="1"/>
  <c r="L33" i="1"/>
  <c r="M33" i="1"/>
  <c r="N33" i="1" s="1"/>
  <c r="K34" i="1"/>
  <c r="L34" i="1"/>
  <c r="M34" i="1"/>
  <c r="N34" i="1" s="1"/>
  <c r="K35" i="1"/>
  <c r="O35" i="1" s="1"/>
  <c r="P35" i="1" s="1"/>
  <c r="L35" i="1"/>
  <c r="M35" i="1"/>
  <c r="N35" i="1" s="1"/>
  <c r="K36" i="1"/>
  <c r="O36" i="1" s="1"/>
  <c r="P36" i="1" s="1"/>
  <c r="L36" i="1"/>
  <c r="M36" i="1"/>
  <c r="N36" i="1" s="1"/>
  <c r="K37" i="1"/>
  <c r="O37" i="1" s="1"/>
  <c r="P37" i="1" s="1"/>
  <c r="L37" i="1"/>
  <c r="M37" i="1"/>
  <c r="N37" i="1" s="1"/>
  <c r="K38" i="1"/>
  <c r="O38" i="1" s="1"/>
  <c r="P38" i="1" s="1"/>
  <c r="L38" i="1"/>
  <c r="M38" i="1"/>
  <c r="N38" i="1" s="1"/>
  <c r="K39" i="1"/>
  <c r="L39" i="1"/>
  <c r="M39" i="1"/>
  <c r="N39" i="1" s="1"/>
  <c r="K40" i="1"/>
  <c r="O40" i="1" s="1"/>
  <c r="P40" i="1" s="1"/>
  <c r="L40" i="1"/>
  <c r="M40" i="1"/>
  <c r="N40" i="1" s="1"/>
  <c r="K41" i="1"/>
  <c r="O41" i="1" s="1"/>
  <c r="P41" i="1" s="1"/>
  <c r="L41" i="1"/>
  <c r="M41" i="1"/>
  <c r="N41" i="1" s="1"/>
  <c r="K42" i="1"/>
  <c r="O42" i="1" s="1"/>
  <c r="P42" i="1" s="1"/>
  <c r="L42" i="1"/>
  <c r="M42" i="1"/>
  <c r="N42" i="1" s="1"/>
  <c r="M8" i="1"/>
  <c r="L8" i="1"/>
  <c r="L44" i="1" s="1"/>
  <c r="K8" i="1"/>
  <c r="K44" i="1" s="1"/>
  <c r="E43" i="1"/>
  <c r="F43" i="1"/>
  <c r="G43" i="1"/>
  <c r="H43" i="1"/>
  <c r="I43" i="1"/>
  <c r="J43" i="1"/>
  <c r="E44" i="1"/>
  <c r="F44" i="1"/>
  <c r="G44" i="1"/>
  <c r="H44" i="1"/>
  <c r="I44" i="1"/>
  <c r="J44" i="1"/>
  <c r="E45" i="1"/>
  <c r="F45" i="1"/>
  <c r="G45" i="1"/>
  <c r="H45" i="1"/>
  <c r="I45" i="1"/>
  <c r="J45" i="1"/>
  <c r="D44" i="1"/>
  <c r="D45" i="1"/>
  <c r="D43" i="1"/>
  <c r="P20" i="1"/>
  <c r="Q20" i="1"/>
  <c r="R20" i="1" s="1"/>
  <c r="T20" i="1" s="1"/>
  <c r="Q28" i="1"/>
  <c r="R28" i="1"/>
  <c r="T28" i="1" s="1"/>
  <c r="Q38" i="1"/>
  <c r="R38" i="1" s="1"/>
  <c r="T38" i="1" s="1"/>
  <c r="Q23" i="1"/>
  <c r="R23" i="1"/>
  <c r="T23" i="1" s="1"/>
  <c r="Q16" i="1"/>
  <c r="R16" i="1" s="1"/>
  <c r="T16" i="1" s="1"/>
  <c r="O39" i="1"/>
  <c r="O34" i="1"/>
  <c r="P34" i="1" s="1"/>
  <c r="Q11" i="1"/>
  <c r="R11" i="1"/>
  <c r="O32" i="1"/>
  <c r="P32" i="1" s="1"/>
  <c r="O25" i="1"/>
  <c r="O26" i="1"/>
  <c r="O17" i="1"/>
  <c r="P17" i="1" s="1"/>
  <c r="Q35" i="1"/>
  <c r="R35" i="1" s="1"/>
  <c r="T35" i="1" s="1"/>
  <c r="O31" i="1"/>
  <c r="P31" i="1" s="1"/>
  <c r="O10" i="1"/>
  <c r="P10" i="1" s="1"/>
  <c r="O18" i="1"/>
  <c r="O24" i="1"/>
  <c r="Q21" i="1"/>
  <c r="R21" i="1" s="1"/>
  <c r="T21" i="1" s="1"/>
  <c r="O30" i="1"/>
  <c r="P30" i="1" s="1"/>
  <c r="O19" i="1"/>
  <c r="P19" i="1" s="1"/>
  <c r="Q40" i="1"/>
  <c r="R40" i="1" s="1"/>
  <c r="T40" i="1" s="1"/>
  <c r="Q42" i="1"/>
  <c r="R42" i="1" s="1"/>
  <c r="T42" i="1" s="1"/>
  <c r="Q37" i="1"/>
  <c r="R37" i="1" s="1"/>
  <c r="T37" i="1" s="1"/>
  <c r="P18" i="1"/>
  <c r="Q18" i="1"/>
  <c r="R18" i="1" s="1"/>
  <c r="T18" i="1" s="1"/>
  <c r="Q32" i="1"/>
  <c r="R32" i="1" s="1"/>
  <c r="T32" i="1" s="1"/>
  <c r="Q27" i="1"/>
  <c r="R27" i="1" s="1"/>
  <c r="T27" i="1" s="1"/>
  <c r="Q19" i="1"/>
  <c r="R19" i="1" s="1"/>
  <c r="T19" i="1" s="1"/>
  <c r="P26" i="1"/>
  <c r="Q26" i="1"/>
  <c r="R26" i="1" s="1"/>
  <c r="T26" i="1" s="1"/>
  <c r="Q29" i="1"/>
  <c r="R29" i="1" s="1"/>
  <c r="T29" i="1" s="1"/>
  <c r="Q36" i="1"/>
  <c r="R36" i="1" s="1"/>
  <c r="T36" i="1" s="1"/>
  <c r="P24" i="1"/>
  <c r="Q24" i="1"/>
  <c r="R24" i="1" s="1"/>
  <c r="T24" i="1" s="1"/>
  <c r="P13" i="1"/>
  <c r="Q13" i="1"/>
  <c r="R13" i="1" s="1"/>
  <c r="T13" i="1" s="1"/>
  <c r="P25" i="1"/>
  <c r="Q25" i="1"/>
  <c r="R25" i="1" s="1"/>
  <c r="T25" i="1" s="1"/>
  <c r="P12" i="1"/>
  <c r="Q12" i="1"/>
  <c r="R12" i="1" s="1"/>
  <c r="T12" i="1" s="1"/>
  <c r="Q14" i="1"/>
  <c r="R14" i="1" s="1"/>
  <c r="T14" i="1" s="1"/>
  <c r="Q17" i="1"/>
  <c r="R17" i="1" s="1"/>
  <c r="T17" i="1" s="1"/>
  <c r="Q15" i="1"/>
  <c r="R15" i="1" s="1"/>
  <c r="T15" i="1" s="1"/>
  <c r="Q41" i="1"/>
  <c r="R41" i="1" s="1"/>
  <c r="T41" i="1" s="1"/>
  <c r="Q30" i="1"/>
  <c r="R30" i="1" s="1"/>
  <c r="T30" i="1" s="1"/>
  <c r="Q10" i="1"/>
  <c r="R10" i="1" s="1"/>
  <c r="T10" i="1" s="1"/>
  <c r="Q34" i="1"/>
  <c r="R34" i="1" s="1"/>
  <c r="T34" i="1" s="1"/>
  <c r="Q33" i="1"/>
  <c r="R33" i="1" s="1"/>
  <c r="T33" i="1" s="1"/>
  <c r="Q31" i="1"/>
  <c r="R31" i="1" s="1"/>
  <c r="T31" i="1" s="1"/>
  <c r="Q22" i="1"/>
  <c r="R22" i="1" s="1"/>
  <c r="T22" i="1" s="1"/>
  <c r="P39" i="1"/>
  <c r="Q39" i="1"/>
  <c r="R39" i="1" s="1"/>
  <c r="T39" i="1" s="1"/>
  <c r="T11" i="1"/>
  <c r="M44" i="1" l="1"/>
  <c r="L43" i="1"/>
  <c r="O8" i="1"/>
  <c r="K43" i="1"/>
  <c r="N8" i="1"/>
  <c r="M43" i="1"/>
  <c r="O9" i="1"/>
  <c r="K45" i="1"/>
  <c r="M45" i="1"/>
  <c r="L45" i="1"/>
  <c r="P8" i="1" l="1"/>
  <c r="Q8" i="1"/>
  <c r="O44" i="1"/>
  <c r="O45" i="1"/>
  <c r="O43" i="1"/>
  <c r="N45" i="1"/>
  <c r="N44" i="1"/>
  <c r="N43" i="1"/>
  <c r="P9" i="1"/>
  <c r="Q9" i="1"/>
  <c r="R9" i="1" s="1"/>
  <c r="T9" i="1" l="1"/>
  <c r="Q44" i="1"/>
  <c r="Q43" i="1"/>
  <c r="Q45" i="1"/>
  <c r="R8" i="1"/>
  <c r="P45" i="1"/>
  <c r="P43" i="1"/>
  <c r="P44" i="1"/>
  <c r="R45" i="1" l="1"/>
  <c r="T8" i="1"/>
  <c r="R44" i="1"/>
  <c r="R43" i="1"/>
  <c r="T44" i="1" l="1"/>
  <c r="T43" i="1"/>
  <c r="T45" i="1"/>
</calcChain>
</file>

<file path=xl/sharedStrings.xml><?xml version="1.0" encoding="utf-8"?>
<sst xmlns="http://schemas.openxmlformats.org/spreadsheetml/2006/main" count="59" uniqueCount="52">
  <si>
    <t>NOMS</t>
  </si>
  <si>
    <t>Prénoms</t>
  </si>
  <si>
    <t>EPS</t>
  </si>
  <si>
    <t>Note projet</t>
  </si>
  <si>
    <t>Projet</t>
  </si>
  <si>
    <t>Sx</t>
  </si>
  <si>
    <t>Min.</t>
  </si>
  <si>
    <t>Moy.</t>
  </si>
  <si>
    <t>Max.</t>
  </si>
  <si>
    <t>noteperf</t>
  </si>
  <si>
    <t>projet</t>
  </si>
  <si>
    <t>lancer 1</t>
  </si>
  <si>
    <t>lancer 2</t>
  </si>
  <si>
    <t>lancer 3</t>
  </si>
  <si>
    <t>lancer 4</t>
  </si>
  <si>
    <t>lancer 5</t>
  </si>
  <si>
    <t>lancer 6</t>
  </si>
  <si>
    <t>max2</t>
  </si>
  <si>
    <t>max3</t>
  </si>
  <si>
    <t>ESSAIS</t>
  </si>
  <si>
    <t>perf L1</t>
  </si>
  <si>
    <t>moy</t>
  </si>
  <si>
    <t>note</t>
  </si>
  <si>
    <t>total</t>
  </si>
  <si>
    <t>perf</t>
  </si>
  <si>
    <t>/ 4</t>
  </si>
  <si>
    <t>/ 20</t>
  </si>
  <si>
    <t xml:space="preserve">candidat </t>
  </si>
  <si>
    <t>garçon</t>
  </si>
  <si>
    <t>G</t>
  </si>
  <si>
    <t>Lycée :</t>
  </si>
  <si>
    <t>F</t>
  </si>
  <si>
    <t>La meilleure performance réalisée</t>
  </si>
  <si>
    <t>Moyenne des 3 meilleures performances</t>
  </si>
  <si>
    <t>Ecart</t>
  </si>
  <si>
    <t>Classe</t>
  </si>
  <si>
    <t>ACTIVITÉ</t>
  </si>
  <si>
    <t xml:space="preserve">Date </t>
  </si>
  <si>
    <t>lancer max</t>
  </si>
  <si>
    <t>perf filles</t>
  </si>
  <si>
    <t>perf gars</t>
  </si>
  <si>
    <t>note perf</t>
  </si>
  <si>
    <t>Ecrire "0" si essai nul.</t>
  </si>
  <si>
    <t>Ne pas oublier de remplir la colonne Sx (Sexe).</t>
  </si>
  <si>
    <t>Ne pas écrire dans les cellules "colorées".</t>
  </si>
  <si>
    <t>fille</t>
  </si>
  <si>
    <t>écart</t>
  </si>
  <si>
    <t>/ 2</t>
  </si>
  <si>
    <t>élan</t>
  </si>
  <si>
    <t>/ 10</t>
  </si>
  <si>
    <t>BAC GT 2018</t>
  </si>
  <si>
    <t>DISQUE 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</si>
</sst>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0.0"/>
    <numFmt numFmtId="165" formatCode="0.0%"/>
    <numFmt numFmtId="166" formatCode="dd/mm/yy;@"/>
  </numFmts>
  <fonts count="23">
    <font>
      <sz val="10"/>
      <name val="Geneva"/>
    </font>
    <font>
      <b/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/>
      <sz val="10"/>
      <color indexed="12"/>
      <name val="Geneva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Geneva"/>
    </font>
    <font>
      <sz val="9"/>
      <name val="Geneva"/>
    </font>
    <font>
      <sz val="8"/>
      <name val="Times New Roman"/>
      <family val="1"/>
    </font>
    <font>
      <b/>
      <sz val="10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389629810485"/>
        <bgColor indexed="47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4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28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7" fillId="0" borderId="0" xfId="0" applyFont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0" fontId="2" fillId="0" borderId="0" xfId="0" applyFont="1" applyProtection="1"/>
    <xf numFmtId="0" fontId="5" fillId="0" borderId="0" xfId="0" applyFont="1" applyProtection="1"/>
    <xf numFmtId="0" fontId="2" fillId="2" borderId="0" xfId="0" applyFont="1" applyFill="1" applyProtection="1"/>
    <xf numFmtId="0" fontId="14" fillId="0" borderId="0" xfId="0" applyFont="1" applyBorder="1" applyProtection="1"/>
    <xf numFmtId="0" fontId="12" fillId="0" borderId="0" xfId="0" applyFont="1" applyProtection="1"/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3" borderId="5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4" borderId="13" xfId="0" applyFont="1" applyFill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Protection="1"/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16" fillId="3" borderId="17" xfId="0" applyFont="1" applyFill="1" applyBorder="1" applyAlignment="1" applyProtection="1">
      <alignment horizontal="center" vertical="center"/>
    </xf>
    <xf numFmtId="0" fontId="13" fillId="0" borderId="18" xfId="1" applyFont="1" applyFill="1" applyBorder="1" applyAlignment="1" applyProtection="1">
      <alignment horizontal="center" vertical="center"/>
    </xf>
    <xf numFmtId="0" fontId="16" fillId="4" borderId="19" xfId="0" applyFont="1" applyFill="1" applyBorder="1" applyAlignment="1" applyProtection="1">
      <alignment horizontal="center" vertical="center"/>
    </xf>
    <xf numFmtId="0" fontId="16" fillId="4" borderId="20" xfId="0" applyFont="1" applyFill="1" applyBorder="1" applyAlignment="1" applyProtection="1">
      <alignment horizontal="center" vertical="center"/>
    </xf>
    <xf numFmtId="0" fontId="14" fillId="0" borderId="18" xfId="1" applyFont="1" applyFill="1" applyBorder="1" applyAlignment="1" applyProtection="1">
      <alignment horizontal="center" vertical="center"/>
    </xf>
    <xf numFmtId="0" fontId="13" fillId="0" borderId="21" xfId="1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4" fillId="5" borderId="19" xfId="0" applyFont="1" applyFill="1" applyBorder="1" applyAlignment="1" applyProtection="1">
      <alignment horizontal="center" vertical="center"/>
    </xf>
    <xf numFmtId="0" fontId="4" fillId="5" borderId="2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14" fontId="6" fillId="0" borderId="22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vertical="center"/>
    </xf>
    <xf numFmtId="0" fontId="5" fillId="0" borderId="31" xfId="0" applyFont="1" applyBorder="1" applyAlignment="1" applyProtection="1">
      <alignment vertical="center"/>
    </xf>
    <xf numFmtId="0" fontId="2" fillId="0" borderId="32" xfId="0" applyFont="1" applyBorder="1" applyProtection="1"/>
    <xf numFmtId="2" fontId="16" fillId="3" borderId="33" xfId="0" applyNumberFormat="1" applyFont="1" applyFill="1" applyBorder="1" applyAlignment="1" applyProtection="1">
      <alignment horizontal="center" vertical="center"/>
    </xf>
    <xf numFmtId="2" fontId="16" fillId="3" borderId="34" xfId="0" applyNumberFormat="1" applyFont="1" applyFill="1" applyBorder="1" applyAlignment="1" applyProtection="1">
      <alignment horizontal="center" vertical="center"/>
    </xf>
    <xf numFmtId="2" fontId="16" fillId="3" borderId="35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5" fillId="6" borderId="1" xfId="0" applyNumberFormat="1" applyFont="1" applyFill="1" applyBorder="1" applyAlignment="1" applyProtection="1">
      <alignment horizontal="center" vertical="center"/>
    </xf>
    <xf numFmtId="0" fontId="14" fillId="7" borderId="1" xfId="0" applyFont="1" applyFill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0" fontId="16" fillId="3" borderId="37" xfId="0" applyFont="1" applyFill="1" applyBorder="1" applyAlignment="1" applyProtection="1">
      <alignment horizontal="center" vertical="center"/>
    </xf>
    <xf numFmtId="0" fontId="10" fillId="8" borderId="38" xfId="0" applyFont="1" applyFill="1" applyBorder="1" applyProtection="1"/>
    <xf numFmtId="164" fontId="10" fillId="8" borderId="38" xfId="0" applyNumberFormat="1" applyFont="1" applyFill="1" applyBorder="1" applyAlignment="1" applyProtection="1">
      <alignment horizontal="center"/>
    </xf>
    <xf numFmtId="0" fontId="10" fillId="8" borderId="1" xfId="0" applyFont="1" applyFill="1" applyBorder="1" applyProtection="1"/>
    <xf numFmtId="2" fontId="5" fillId="0" borderId="0" xfId="0" applyNumberFormat="1" applyFont="1" applyBorder="1" applyAlignment="1">
      <alignment horizontal="center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10" fontId="16" fillId="3" borderId="13" xfId="0" applyNumberFormat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0" fontId="16" fillId="3" borderId="19" xfId="0" applyNumberFormat="1" applyFont="1" applyFill="1" applyBorder="1" applyAlignment="1" applyProtection="1">
      <alignment horizontal="center" vertical="center"/>
    </xf>
    <xf numFmtId="10" fontId="16" fillId="3" borderId="20" xfId="0" applyNumberFormat="1" applyFont="1" applyFill="1" applyBorder="1" applyAlignment="1" applyProtection="1">
      <alignment horizontal="center" vertical="center"/>
    </xf>
    <xf numFmtId="0" fontId="13" fillId="0" borderId="37" xfId="1" applyFont="1" applyFill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14" fillId="0" borderId="40" xfId="1" applyFont="1" applyFill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wrapText="1"/>
      <protection locked="0"/>
    </xf>
    <xf numFmtId="0" fontId="21" fillId="0" borderId="41" xfId="0" applyFont="1" applyBorder="1" applyAlignment="1" applyProtection="1">
      <alignment horizontal="center" wrapText="1"/>
      <protection locked="0"/>
    </xf>
    <xf numFmtId="0" fontId="21" fillId="0" borderId="32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7" fillId="9" borderId="45" xfId="0" applyFont="1" applyFill="1" applyBorder="1" applyAlignment="1" applyProtection="1">
      <alignment vertical="center"/>
      <protection locked="0"/>
    </xf>
    <xf numFmtId="0" fontId="18" fillId="10" borderId="30" xfId="0" applyFont="1" applyFill="1" applyBorder="1" applyAlignment="1" applyProtection="1">
      <alignment horizontal="center" vertical="center"/>
      <protection locked="0"/>
    </xf>
    <xf numFmtId="0" fontId="18" fillId="10" borderId="46" xfId="0" applyFont="1" applyFill="1" applyBorder="1" applyAlignment="1" applyProtection="1">
      <alignment horizontal="center" vertical="center"/>
      <protection locked="0"/>
    </xf>
    <xf numFmtId="0" fontId="9" fillId="10" borderId="30" xfId="0" applyFont="1" applyFill="1" applyBorder="1" applyAlignment="1" applyProtection="1">
      <alignment horizontal="center" vertical="center"/>
      <protection locked="0"/>
    </xf>
    <xf numFmtId="0" fontId="9" fillId="10" borderId="31" xfId="0" applyFont="1" applyFill="1" applyBorder="1" applyAlignment="1" applyProtection="1">
      <alignment horizontal="center" vertical="center"/>
      <protection locked="0"/>
    </xf>
    <xf numFmtId="0" fontId="9" fillId="10" borderId="46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9" fillId="10" borderId="16" xfId="0" applyFont="1" applyFill="1" applyBorder="1" applyAlignment="1" applyProtection="1">
      <alignment horizontal="center" vertical="center"/>
      <protection locked="0"/>
    </xf>
    <xf numFmtId="0" fontId="9" fillId="10" borderId="49" xfId="0" applyFont="1" applyFill="1" applyBorder="1" applyAlignment="1" applyProtection="1">
      <alignment horizontal="center" vertical="center"/>
      <protection locked="0"/>
    </xf>
    <xf numFmtId="0" fontId="9" fillId="10" borderId="42" xfId="0" applyFont="1" applyFill="1" applyBorder="1" applyAlignment="1" applyProtection="1">
      <alignment horizontal="center" vertical="center"/>
      <protection locked="0"/>
    </xf>
    <xf numFmtId="0" fontId="9" fillId="10" borderId="33" xfId="0" applyFont="1" applyFill="1" applyBorder="1" applyAlignment="1" applyProtection="1">
      <alignment horizontal="center" vertical="center"/>
      <protection locked="0"/>
    </xf>
    <xf numFmtId="0" fontId="9" fillId="10" borderId="23" xfId="0" applyFont="1" applyFill="1" applyBorder="1" applyAlignment="1" applyProtection="1">
      <alignment horizontal="center" vertical="center"/>
      <protection locked="0"/>
    </xf>
    <xf numFmtId="166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14" fontId="6" fillId="10" borderId="44" xfId="0" applyNumberFormat="1" applyFont="1" applyFill="1" applyBorder="1" applyAlignment="1" applyProtection="1">
      <alignment horizontal="center" vertical="center"/>
      <protection locked="0"/>
    </xf>
    <xf numFmtId="14" fontId="6" fillId="10" borderId="35" xfId="0" applyNumberFormat="1" applyFont="1" applyFill="1" applyBorder="1" applyAlignment="1" applyProtection="1">
      <alignment horizontal="center" vertical="center"/>
      <protection locked="0"/>
    </xf>
    <xf numFmtId="14" fontId="6" fillId="10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3" fillId="0" borderId="10" xfId="1" applyFont="1" applyFill="1" applyBorder="1" applyAlignment="1" applyProtection="1">
      <alignment horizontal="center" vertical="center"/>
      <protection locked="0"/>
    </xf>
    <xf numFmtId="0" fontId="13" fillId="0" borderId="11" xfId="1" applyFont="1" applyFill="1" applyBorder="1" applyAlignment="1" applyProtection="1">
      <alignment horizontal="center" vertical="center"/>
      <protection locked="0"/>
    </xf>
    <xf numFmtId="0" fontId="13" fillId="0" borderId="12" xfId="1" applyFont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3"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076450" y="9182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Geneva"/>
            </a:rPr>
            <a:t>Ces barèmes sont utilisés</a:t>
          </a:r>
        </a:p>
        <a:p>
          <a:pPr algn="ctr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Geneva"/>
            </a:rPr>
            <a:t>par les formules de la feuille "Javelot"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77"/>
  <sheetViews>
    <sheetView showGridLines="0" tabSelected="1" workbookViewId="0">
      <pane ySplit="7" topLeftCell="A8" activePane="bottomLeft" state="frozen"/>
      <selection activeCell="B41" sqref="B41"/>
      <selection pane="bottomLeft" activeCell="H13" sqref="H13"/>
    </sheetView>
  </sheetViews>
  <sheetFormatPr baseColWidth="10" defaultColWidth="11.44140625" defaultRowHeight="13.2"/>
  <cols>
    <col min="1" max="1" width="11.6640625" style="11" customWidth="1"/>
    <col min="2" max="2" width="8" style="11" customWidth="1"/>
    <col min="3" max="3" width="3.6640625" style="11" customWidth="1"/>
    <col min="4" max="4" width="5.109375" style="11" customWidth="1"/>
    <col min="5" max="9" width="4.6640625" style="11" customWidth="1"/>
    <col min="10" max="10" width="4.88671875" style="11" customWidth="1"/>
    <col min="11" max="12" width="5.109375" style="11" hidden="1" customWidth="1"/>
    <col min="13" max="13" width="5.6640625" style="11" customWidth="1"/>
    <col min="14" max="14" width="4.6640625" style="11" customWidth="1"/>
    <col min="15" max="15" width="5.5546875" style="11" customWidth="1"/>
    <col min="16" max="16" width="5" style="11" customWidth="1"/>
    <col min="17" max="17" width="6.6640625" style="11" customWidth="1"/>
    <col min="18" max="18" width="4.5546875" style="11" customWidth="1"/>
    <col min="19" max="19" width="4.88671875" style="11" customWidth="1"/>
    <col min="20" max="20" width="5.109375" style="11" customWidth="1"/>
    <col min="21" max="21" width="2" style="11" customWidth="1"/>
    <col min="22" max="16384" width="11.44140625" style="11"/>
  </cols>
  <sheetData>
    <row r="1" spans="1:21" s="45" customFormat="1" ht="15.75" customHeight="1" thickBot="1">
      <c r="A1" s="95" t="s">
        <v>30</v>
      </c>
      <c r="B1" s="101"/>
      <c r="C1" s="101"/>
      <c r="D1" s="101"/>
      <c r="E1" s="102"/>
      <c r="F1" s="46"/>
      <c r="G1" s="98" t="s">
        <v>50</v>
      </c>
      <c r="H1" s="99"/>
      <c r="I1" s="99"/>
      <c r="J1" s="100"/>
      <c r="K1" s="46"/>
      <c r="L1" s="46"/>
      <c r="M1" s="46"/>
      <c r="N1" s="46"/>
      <c r="O1" s="46"/>
      <c r="P1" s="96" t="s">
        <v>2</v>
      </c>
      <c r="Q1" s="97"/>
      <c r="R1" s="46"/>
      <c r="S1" s="46"/>
      <c r="T1" s="46"/>
      <c r="U1" s="46"/>
    </row>
    <row r="2" spans="1:21" s="45" customFormat="1" ht="15" customHeight="1" thickBot="1">
      <c r="A2" s="104"/>
      <c r="B2" s="104"/>
      <c r="C2" s="104"/>
      <c r="D2" s="104"/>
      <c r="E2" s="104"/>
      <c r="F2" s="104"/>
      <c r="G2" s="104"/>
      <c r="H2" s="104"/>
      <c r="I2" s="10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s="45" customFormat="1" ht="15.75" customHeight="1" thickBot="1">
      <c r="A3" s="110" t="s">
        <v>35</v>
      </c>
      <c r="B3" s="111"/>
      <c r="C3" s="46"/>
      <c r="D3" s="34"/>
      <c r="E3" s="34"/>
      <c r="F3" s="112" t="s">
        <v>36</v>
      </c>
      <c r="G3" s="113"/>
      <c r="H3" s="113"/>
      <c r="I3" s="113"/>
      <c r="J3" s="114"/>
      <c r="K3" s="46"/>
      <c r="L3" s="46"/>
      <c r="M3" s="46"/>
      <c r="N3" s="46"/>
      <c r="O3" s="46"/>
      <c r="P3" s="98" t="s">
        <v>37</v>
      </c>
      <c r="Q3" s="99"/>
      <c r="R3" s="100"/>
      <c r="S3" s="78"/>
      <c r="T3" s="46"/>
      <c r="U3" s="46"/>
    </row>
    <row r="4" spans="1:21" s="45" customFormat="1" ht="15.75" customHeight="1" thickBot="1">
      <c r="A4" s="118"/>
      <c r="B4" s="118"/>
      <c r="C4" s="47"/>
      <c r="D4" s="48"/>
      <c r="E4" s="48"/>
      <c r="F4" s="122" t="s">
        <v>51</v>
      </c>
      <c r="G4" s="123"/>
      <c r="H4" s="123"/>
      <c r="I4" s="123"/>
      <c r="J4" s="124"/>
      <c r="K4" s="46"/>
      <c r="L4" s="46"/>
      <c r="M4" s="46"/>
      <c r="N4" s="46"/>
      <c r="O4" s="46"/>
      <c r="P4" s="115"/>
      <c r="Q4" s="115"/>
      <c r="R4" s="115"/>
      <c r="S4" s="78"/>
      <c r="T4" s="46"/>
      <c r="U4" s="46"/>
    </row>
    <row r="5" spans="1:21" ht="21.75" customHeight="1" thickBot="1">
      <c r="A5" s="103" t="s">
        <v>43</v>
      </c>
      <c r="B5" s="103"/>
      <c r="C5" s="103"/>
      <c r="D5" s="103"/>
      <c r="E5" s="103"/>
      <c r="F5" s="103"/>
      <c r="G5" s="119" t="s">
        <v>42</v>
      </c>
      <c r="H5" s="119"/>
      <c r="I5" s="119"/>
      <c r="J5" s="119"/>
      <c r="K5" s="119"/>
      <c r="L5" s="119"/>
      <c r="M5" s="119"/>
      <c r="N5" s="103" t="s">
        <v>44</v>
      </c>
      <c r="O5" s="103"/>
      <c r="P5" s="103"/>
      <c r="Q5" s="103"/>
      <c r="R5" s="103"/>
      <c r="S5" s="103"/>
      <c r="T5" s="103"/>
    </row>
    <row r="6" spans="1:21" ht="25.5" customHeight="1" thickBot="1">
      <c r="A6" s="125" t="s">
        <v>0</v>
      </c>
      <c r="B6" s="108" t="s">
        <v>1</v>
      </c>
      <c r="C6" s="120" t="s">
        <v>5</v>
      </c>
      <c r="D6" s="116" t="s">
        <v>10</v>
      </c>
      <c r="E6" s="127" t="s">
        <v>19</v>
      </c>
      <c r="F6" s="128"/>
      <c r="G6" s="128"/>
      <c r="H6" s="128"/>
      <c r="I6" s="128"/>
      <c r="J6" s="129"/>
      <c r="K6" s="58"/>
      <c r="L6" s="59"/>
      <c r="M6" s="106" t="s">
        <v>38</v>
      </c>
      <c r="N6" s="90" t="s">
        <v>20</v>
      </c>
      <c r="O6" s="22" t="s">
        <v>21</v>
      </c>
      <c r="P6" s="21" t="s">
        <v>22</v>
      </c>
      <c r="Q6" s="85" t="s">
        <v>10</v>
      </c>
      <c r="R6" s="35" t="s">
        <v>22</v>
      </c>
      <c r="S6" s="21" t="s">
        <v>48</v>
      </c>
      <c r="T6" s="35" t="s">
        <v>23</v>
      </c>
    </row>
    <row r="7" spans="1:21" ht="32.1" customHeight="1" thickBot="1">
      <c r="A7" s="126"/>
      <c r="B7" s="109"/>
      <c r="C7" s="121"/>
      <c r="D7" s="117"/>
      <c r="E7" s="87" t="s">
        <v>11</v>
      </c>
      <c r="F7" s="88" t="s">
        <v>12</v>
      </c>
      <c r="G7" s="88" t="s">
        <v>13</v>
      </c>
      <c r="H7" s="88" t="s">
        <v>14</v>
      </c>
      <c r="I7" s="88" t="s">
        <v>15</v>
      </c>
      <c r="J7" s="89" t="s">
        <v>16</v>
      </c>
      <c r="K7" s="33" t="s">
        <v>18</v>
      </c>
      <c r="L7" s="60" t="s">
        <v>17</v>
      </c>
      <c r="M7" s="107"/>
      <c r="N7" s="37" t="s">
        <v>49</v>
      </c>
      <c r="O7" s="40" t="s">
        <v>24</v>
      </c>
      <c r="P7" s="41" t="s">
        <v>25</v>
      </c>
      <c r="Q7" s="86" t="s">
        <v>46</v>
      </c>
      <c r="R7" s="84" t="s">
        <v>47</v>
      </c>
      <c r="S7" s="41" t="s">
        <v>25</v>
      </c>
      <c r="T7" s="84" t="s">
        <v>26</v>
      </c>
    </row>
    <row r="8" spans="1:21" ht="14.25" customHeight="1">
      <c r="A8" s="53" t="s">
        <v>27</v>
      </c>
      <c r="B8" s="54" t="s">
        <v>28</v>
      </c>
      <c r="C8" s="55" t="s">
        <v>29</v>
      </c>
      <c r="D8" s="50">
        <v>28.6</v>
      </c>
      <c r="E8" s="26">
        <v>23</v>
      </c>
      <c r="F8" s="27">
        <v>23</v>
      </c>
      <c r="G8" s="27">
        <v>23</v>
      </c>
      <c r="H8" s="27">
        <v>23</v>
      </c>
      <c r="I8" s="27">
        <v>23</v>
      </c>
      <c r="J8" s="28">
        <v>23</v>
      </c>
      <c r="K8" s="20">
        <f>IF(G8="","",LARGE(E8:J8,3))</f>
        <v>23</v>
      </c>
      <c r="L8" s="36">
        <f>IF(G8="","",LARGE(E8:J8,2))</f>
        <v>23</v>
      </c>
      <c r="M8" s="71">
        <f>IF(G8="","",LARGE(E8:J8,1))</f>
        <v>23</v>
      </c>
      <c r="N8" s="29">
        <f>IF(AND(ISTEXT(C8),ISNUMBER(M8)),IF(C8="F",INDEX($H$55:$H$75,MATCH(M8,$F$55:$F$75,1)),INDEX($H$55:$H$75,MATCH(M8,$G$55:$G$75,1))),"")</f>
        <v>5</v>
      </c>
      <c r="O8" s="61">
        <f>IF(K8="","",AVERAGE(K8:M8))</f>
        <v>23</v>
      </c>
      <c r="P8" s="29">
        <f>IF(AND(ISTEXT(C8),ISNUMBER(O8)),IF(C8="F",INDEX($O$55:$O$75,MATCH(O8,$M$55:$M$75,1)),INDEX($O$55:$O$75,MATCH(O8,$N$55:$N$75,1))),"")</f>
        <v>2.4</v>
      </c>
      <c r="Q8" s="79">
        <f>IF(D8="","",IF(ISNUMBER(D8-O8)/D8,ABS(D8-O8)/D8,""))</f>
        <v>0.19580419580419584</v>
      </c>
      <c r="R8" s="29">
        <f>IF(Q8="","",INDEX($Q$55:$Q$63,MATCH(Q8,$P$55:$P$63,1)))</f>
        <v>0.5</v>
      </c>
      <c r="S8" s="91"/>
      <c r="T8" s="42">
        <f>IF(R8="","",N8+P8+R8+S8)</f>
        <v>7.9</v>
      </c>
      <c r="U8" s="13"/>
    </row>
    <row r="9" spans="1:21" ht="14.25" customHeight="1">
      <c r="A9" s="17" t="s">
        <v>27</v>
      </c>
      <c r="B9" s="16" t="s">
        <v>45</v>
      </c>
      <c r="C9" s="56" t="s">
        <v>31</v>
      </c>
      <c r="D9" s="51">
        <v>33</v>
      </c>
      <c r="E9" s="23">
        <v>22</v>
      </c>
      <c r="F9" s="24">
        <v>22</v>
      </c>
      <c r="G9" s="24">
        <v>22</v>
      </c>
      <c r="H9" s="24">
        <v>22</v>
      </c>
      <c r="I9" s="24">
        <v>22</v>
      </c>
      <c r="J9" s="25">
        <v>22</v>
      </c>
      <c r="K9" s="20">
        <f t="shared" ref="K9:K42" si="0">IF(G9="","",LARGE(E9:J9,3))</f>
        <v>22</v>
      </c>
      <c r="L9" s="36">
        <f t="shared" ref="L9:L42" si="1">IF(G9="","",LARGE(E9:J9,2))</f>
        <v>22</v>
      </c>
      <c r="M9" s="72">
        <f t="shared" ref="M9:M42" si="2">IF(G9="","",LARGE(E9:J9,1))</f>
        <v>22</v>
      </c>
      <c r="N9" s="38">
        <f t="shared" ref="N9:N42" si="3">IF(AND(ISTEXT(C9),ISNUMBER(M9)),IF(C9="F",INDEX($H$55:$H$75,MATCH(M9,$F$55:$F$75,1)),INDEX($H$55:$H$75,MATCH(M9,$G$55:$G$75,1))),"")</f>
        <v>8</v>
      </c>
      <c r="O9" s="62">
        <f t="shared" ref="O9:O42" si="4">IF(K9="","",AVERAGE(K9:M9))</f>
        <v>22</v>
      </c>
      <c r="P9" s="38">
        <f t="shared" ref="P9:P42" si="5">IF(AND(ISTEXT(C9),ISNUMBER(O9)),IF(C9="F",INDEX($O$55:$O$75,MATCH(O9,$M$55:$M$75,1)),INDEX($O$55:$O$75,MATCH(O9,$N$55:$N$75,1))),"")</f>
        <v>3.6</v>
      </c>
      <c r="Q9" s="82">
        <f>IF(D9="","",IF(ISNUMBER(D9-O9)/D9,ABS(D9-O9)/D9,""))</f>
        <v>0.33333333333333331</v>
      </c>
      <c r="R9" s="38">
        <f t="shared" ref="R9:R42" si="6">IF(Q9="","",INDEX($Q$55:$Q$63,MATCH(Q9,$P$55:$P$63,1)))</f>
        <v>0</v>
      </c>
      <c r="S9" s="92"/>
      <c r="T9" s="43">
        <f t="shared" ref="T9:T42" si="7">IF(R9="","",N9+P9+R9+S9)</f>
        <v>11.6</v>
      </c>
    </row>
    <row r="10" spans="1:21" ht="14.25" customHeight="1">
      <c r="A10" s="17"/>
      <c r="B10" s="16"/>
      <c r="C10" s="56"/>
      <c r="D10" s="51"/>
      <c r="E10" s="23"/>
      <c r="F10" s="24"/>
      <c r="G10" s="24"/>
      <c r="H10" s="24"/>
      <c r="I10" s="24"/>
      <c r="J10" s="25"/>
      <c r="K10" s="20" t="str">
        <f t="shared" si="0"/>
        <v/>
      </c>
      <c r="L10" s="36" t="str">
        <f t="shared" si="1"/>
        <v/>
      </c>
      <c r="M10" s="72" t="str">
        <f t="shared" si="2"/>
        <v/>
      </c>
      <c r="N10" s="38" t="str">
        <f t="shared" si="3"/>
        <v/>
      </c>
      <c r="O10" s="62" t="str">
        <f t="shared" si="4"/>
        <v/>
      </c>
      <c r="P10" s="38" t="str">
        <f t="shared" si="5"/>
        <v/>
      </c>
      <c r="Q10" s="82" t="str">
        <f>IF(D10="","",IF(ISNUMBER(D10-O10)/D10,ABS(D10-O10)/D10,""))</f>
        <v/>
      </c>
      <c r="R10" s="38" t="str">
        <f t="shared" si="6"/>
        <v/>
      </c>
      <c r="S10" s="92"/>
      <c r="T10" s="43" t="str">
        <f t="shared" si="7"/>
        <v/>
      </c>
    </row>
    <row r="11" spans="1:21" ht="14.25" customHeight="1">
      <c r="A11" s="17"/>
      <c r="B11" s="16"/>
      <c r="C11" s="56"/>
      <c r="D11" s="51"/>
      <c r="E11" s="23"/>
      <c r="F11" s="24"/>
      <c r="G11" s="24"/>
      <c r="H11" s="24"/>
      <c r="I11" s="24"/>
      <c r="J11" s="25"/>
      <c r="K11" s="20" t="str">
        <f t="shared" si="0"/>
        <v/>
      </c>
      <c r="L11" s="36" t="str">
        <f t="shared" si="1"/>
        <v/>
      </c>
      <c r="M11" s="72" t="str">
        <f t="shared" si="2"/>
        <v/>
      </c>
      <c r="N11" s="38" t="str">
        <f t="shared" si="3"/>
        <v/>
      </c>
      <c r="O11" s="62" t="str">
        <f t="shared" si="4"/>
        <v/>
      </c>
      <c r="P11" s="38" t="str">
        <f t="shared" si="5"/>
        <v/>
      </c>
      <c r="Q11" s="82" t="str">
        <f t="shared" ref="Q11:Q42" si="8">IF(D11="","",IF(ISNUMBER(D11-O11)/D11,ABS(D11-O11)/D11,""))</f>
        <v/>
      </c>
      <c r="R11" s="38" t="str">
        <f t="shared" si="6"/>
        <v/>
      </c>
      <c r="S11" s="92"/>
      <c r="T11" s="43" t="str">
        <f t="shared" si="7"/>
        <v/>
      </c>
    </row>
    <row r="12" spans="1:21" ht="14.25" customHeight="1">
      <c r="A12" s="17"/>
      <c r="B12" s="16"/>
      <c r="C12" s="56"/>
      <c r="D12" s="51"/>
      <c r="E12" s="23"/>
      <c r="F12" s="24"/>
      <c r="G12" s="24"/>
      <c r="H12" s="24"/>
      <c r="I12" s="24"/>
      <c r="J12" s="25"/>
      <c r="K12" s="20" t="str">
        <f>IF(G12="","",LARGE(E12:J12,3))</f>
        <v/>
      </c>
      <c r="L12" s="36" t="str">
        <f>IF(G12="","",LARGE(E12:J12,2))</f>
        <v/>
      </c>
      <c r="M12" s="72" t="str">
        <f>IF(G12="","",LARGE(E12:J12,1))</f>
        <v/>
      </c>
      <c r="N12" s="38" t="str">
        <f t="shared" si="3"/>
        <v/>
      </c>
      <c r="O12" s="62" t="str">
        <f t="shared" si="4"/>
        <v/>
      </c>
      <c r="P12" s="38" t="str">
        <f t="shared" si="5"/>
        <v/>
      </c>
      <c r="Q12" s="82" t="str">
        <f>IF(D12="","",IF(ISNUMBER(D12-O12)/D12,ABS(D12-O12)/D12,""))</f>
        <v/>
      </c>
      <c r="R12" s="38" t="str">
        <f t="shared" si="6"/>
        <v/>
      </c>
      <c r="S12" s="92"/>
      <c r="T12" s="43" t="str">
        <f t="shared" si="7"/>
        <v/>
      </c>
    </row>
    <row r="13" spans="1:21" ht="14.25" customHeight="1">
      <c r="A13" s="17"/>
      <c r="B13" s="16"/>
      <c r="C13" s="56"/>
      <c r="D13" s="51"/>
      <c r="E13" s="23"/>
      <c r="F13" s="24"/>
      <c r="G13" s="24"/>
      <c r="H13" s="24"/>
      <c r="I13" s="24"/>
      <c r="J13" s="25"/>
      <c r="K13" s="20" t="str">
        <f t="shared" si="0"/>
        <v/>
      </c>
      <c r="L13" s="36" t="str">
        <f t="shared" si="1"/>
        <v/>
      </c>
      <c r="M13" s="72" t="str">
        <f t="shared" si="2"/>
        <v/>
      </c>
      <c r="N13" s="38" t="str">
        <f t="shared" si="3"/>
        <v/>
      </c>
      <c r="O13" s="62" t="str">
        <f t="shared" si="4"/>
        <v/>
      </c>
      <c r="P13" s="38" t="str">
        <f t="shared" si="5"/>
        <v/>
      </c>
      <c r="Q13" s="82" t="str">
        <f t="shared" si="8"/>
        <v/>
      </c>
      <c r="R13" s="38" t="str">
        <f t="shared" si="6"/>
        <v/>
      </c>
      <c r="S13" s="92"/>
      <c r="T13" s="43" t="str">
        <f t="shared" si="7"/>
        <v/>
      </c>
    </row>
    <row r="14" spans="1:21" ht="14.25" customHeight="1">
      <c r="A14" s="17"/>
      <c r="B14" s="16"/>
      <c r="C14" s="56"/>
      <c r="D14" s="51"/>
      <c r="E14" s="23"/>
      <c r="F14" s="24"/>
      <c r="G14" s="24"/>
      <c r="H14" s="24"/>
      <c r="I14" s="24"/>
      <c r="J14" s="25"/>
      <c r="K14" s="20" t="str">
        <f t="shared" si="0"/>
        <v/>
      </c>
      <c r="L14" s="36" t="str">
        <f t="shared" si="1"/>
        <v/>
      </c>
      <c r="M14" s="72" t="str">
        <f t="shared" si="2"/>
        <v/>
      </c>
      <c r="N14" s="38" t="str">
        <f t="shared" si="3"/>
        <v/>
      </c>
      <c r="O14" s="62" t="str">
        <f t="shared" si="4"/>
        <v/>
      </c>
      <c r="P14" s="38" t="str">
        <f t="shared" si="5"/>
        <v/>
      </c>
      <c r="Q14" s="82" t="str">
        <f t="shared" si="8"/>
        <v/>
      </c>
      <c r="R14" s="38" t="str">
        <f t="shared" si="6"/>
        <v/>
      </c>
      <c r="S14" s="92"/>
      <c r="T14" s="43" t="str">
        <f t="shared" si="7"/>
        <v/>
      </c>
    </row>
    <row r="15" spans="1:21" ht="14.25" customHeight="1">
      <c r="A15" s="17"/>
      <c r="B15" s="16"/>
      <c r="C15" s="56"/>
      <c r="D15" s="51"/>
      <c r="E15" s="23"/>
      <c r="F15" s="24"/>
      <c r="G15" s="24"/>
      <c r="H15" s="24"/>
      <c r="I15" s="24"/>
      <c r="J15" s="25"/>
      <c r="K15" s="20" t="str">
        <f t="shared" si="0"/>
        <v/>
      </c>
      <c r="L15" s="36" t="str">
        <f t="shared" si="1"/>
        <v/>
      </c>
      <c r="M15" s="72" t="str">
        <f t="shared" si="2"/>
        <v/>
      </c>
      <c r="N15" s="38" t="str">
        <f t="shared" si="3"/>
        <v/>
      </c>
      <c r="O15" s="62" t="str">
        <f t="shared" si="4"/>
        <v/>
      </c>
      <c r="P15" s="38" t="str">
        <f t="shared" si="5"/>
        <v/>
      </c>
      <c r="Q15" s="82" t="str">
        <f t="shared" si="8"/>
        <v/>
      </c>
      <c r="R15" s="38" t="str">
        <f t="shared" si="6"/>
        <v/>
      </c>
      <c r="S15" s="92"/>
      <c r="T15" s="43" t="str">
        <f t="shared" si="7"/>
        <v/>
      </c>
    </row>
    <row r="16" spans="1:21" ht="14.25" customHeight="1">
      <c r="A16" s="17"/>
      <c r="B16" s="16"/>
      <c r="C16" s="56"/>
      <c r="D16" s="51"/>
      <c r="E16" s="23"/>
      <c r="F16" s="24"/>
      <c r="G16" s="24"/>
      <c r="H16" s="24"/>
      <c r="I16" s="24"/>
      <c r="J16" s="25"/>
      <c r="K16" s="20" t="str">
        <f t="shared" si="0"/>
        <v/>
      </c>
      <c r="L16" s="36" t="str">
        <f t="shared" si="1"/>
        <v/>
      </c>
      <c r="M16" s="72" t="str">
        <f t="shared" si="2"/>
        <v/>
      </c>
      <c r="N16" s="38" t="str">
        <f t="shared" si="3"/>
        <v/>
      </c>
      <c r="O16" s="62" t="str">
        <f t="shared" si="4"/>
        <v/>
      </c>
      <c r="P16" s="38" t="str">
        <f t="shared" si="5"/>
        <v/>
      </c>
      <c r="Q16" s="82" t="str">
        <f t="shared" si="8"/>
        <v/>
      </c>
      <c r="R16" s="38" t="str">
        <f t="shared" si="6"/>
        <v/>
      </c>
      <c r="S16" s="92"/>
      <c r="T16" s="43" t="str">
        <f t="shared" si="7"/>
        <v/>
      </c>
    </row>
    <row r="17" spans="1:20" ht="14.25" customHeight="1">
      <c r="A17" s="17"/>
      <c r="B17" s="16"/>
      <c r="C17" s="56"/>
      <c r="D17" s="51"/>
      <c r="E17" s="23"/>
      <c r="F17" s="24"/>
      <c r="G17" s="24"/>
      <c r="H17" s="24"/>
      <c r="I17" s="24"/>
      <c r="J17" s="25"/>
      <c r="K17" s="20" t="str">
        <f t="shared" si="0"/>
        <v/>
      </c>
      <c r="L17" s="36" t="str">
        <f t="shared" si="1"/>
        <v/>
      </c>
      <c r="M17" s="72" t="str">
        <f t="shared" si="2"/>
        <v/>
      </c>
      <c r="N17" s="38" t="str">
        <f t="shared" si="3"/>
        <v/>
      </c>
      <c r="O17" s="62" t="str">
        <f t="shared" si="4"/>
        <v/>
      </c>
      <c r="P17" s="38" t="str">
        <f t="shared" si="5"/>
        <v/>
      </c>
      <c r="Q17" s="82" t="str">
        <f t="shared" si="8"/>
        <v/>
      </c>
      <c r="R17" s="38" t="str">
        <f t="shared" si="6"/>
        <v/>
      </c>
      <c r="S17" s="92"/>
      <c r="T17" s="43" t="str">
        <f t="shared" si="7"/>
        <v/>
      </c>
    </row>
    <row r="18" spans="1:20" ht="14.25" customHeight="1">
      <c r="A18" s="17"/>
      <c r="B18" s="16"/>
      <c r="C18" s="56"/>
      <c r="D18" s="51"/>
      <c r="E18" s="23"/>
      <c r="F18" s="24"/>
      <c r="G18" s="24"/>
      <c r="H18" s="24"/>
      <c r="I18" s="24"/>
      <c r="J18" s="25"/>
      <c r="K18" s="20" t="str">
        <f t="shared" si="0"/>
        <v/>
      </c>
      <c r="L18" s="36" t="str">
        <f t="shared" si="1"/>
        <v/>
      </c>
      <c r="M18" s="72" t="str">
        <f t="shared" si="2"/>
        <v/>
      </c>
      <c r="N18" s="38" t="str">
        <f t="shared" si="3"/>
        <v/>
      </c>
      <c r="O18" s="62" t="str">
        <f t="shared" si="4"/>
        <v/>
      </c>
      <c r="P18" s="38" t="str">
        <f t="shared" si="5"/>
        <v/>
      </c>
      <c r="Q18" s="82" t="str">
        <f t="shared" si="8"/>
        <v/>
      </c>
      <c r="R18" s="38" t="str">
        <f t="shared" si="6"/>
        <v/>
      </c>
      <c r="S18" s="92"/>
      <c r="T18" s="43" t="str">
        <f t="shared" si="7"/>
        <v/>
      </c>
    </row>
    <row r="19" spans="1:20" ht="14.25" customHeight="1">
      <c r="A19" s="17"/>
      <c r="B19" s="16"/>
      <c r="C19" s="56"/>
      <c r="D19" s="51"/>
      <c r="E19" s="23"/>
      <c r="F19" s="24"/>
      <c r="G19" s="24"/>
      <c r="H19" s="24"/>
      <c r="I19" s="24"/>
      <c r="J19" s="25"/>
      <c r="K19" s="20" t="str">
        <f t="shared" si="0"/>
        <v/>
      </c>
      <c r="L19" s="36" t="str">
        <f t="shared" si="1"/>
        <v/>
      </c>
      <c r="M19" s="72" t="str">
        <f t="shared" si="2"/>
        <v/>
      </c>
      <c r="N19" s="38" t="str">
        <f t="shared" si="3"/>
        <v/>
      </c>
      <c r="O19" s="62" t="str">
        <f t="shared" si="4"/>
        <v/>
      </c>
      <c r="P19" s="38" t="str">
        <f t="shared" si="5"/>
        <v/>
      </c>
      <c r="Q19" s="82" t="str">
        <f t="shared" si="8"/>
        <v/>
      </c>
      <c r="R19" s="38" t="str">
        <f t="shared" si="6"/>
        <v/>
      </c>
      <c r="S19" s="92"/>
      <c r="T19" s="43" t="str">
        <f t="shared" si="7"/>
        <v/>
      </c>
    </row>
    <row r="20" spans="1:20" ht="14.25" customHeight="1">
      <c r="A20" s="17"/>
      <c r="B20" s="16"/>
      <c r="C20" s="56"/>
      <c r="D20" s="51"/>
      <c r="E20" s="23"/>
      <c r="F20" s="24"/>
      <c r="G20" s="24"/>
      <c r="H20" s="24"/>
      <c r="I20" s="24"/>
      <c r="J20" s="25"/>
      <c r="K20" s="20" t="str">
        <f t="shared" si="0"/>
        <v/>
      </c>
      <c r="L20" s="36" t="str">
        <f t="shared" si="1"/>
        <v/>
      </c>
      <c r="M20" s="72" t="str">
        <f t="shared" si="2"/>
        <v/>
      </c>
      <c r="N20" s="38" t="str">
        <f t="shared" si="3"/>
        <v/>
      </c>
      <c r="O20" s="62" t="str">
        <f t="shared" si="4"/>
        <v/>
      </c>
      <c r="P20" s="38" t="str">
        <f t="shared" si="5"/>
        <v/>
      </c>
      <c r="Q20" s="82" t="str">
        <f t="shared" si="8"/>
        <v/>
      </c>
      <c r="R20" s="38" t="str">
        <f t="shared" si="6"/>
        <v/>
      </c>
      <c r="S20" s="92"/>
      <c r="T20" s="43" t="str">
        <f t="shared" si="7"/>
        <v/>
      </c>
    </row>
    <row r="21" spans="1:20" ht="14.25" customHeight="1">
      <c r="A21" s="17"/>
      <c r="B21" s="16"/>
      <c r="C21" s="56"/>
      <c r="D21" s="51"/>
      <c r="E21" s="23"/>
      <c r="F21" s="24"/>
      <c r="G21" s="24"/>
      <c r="H21" s="24"/>
      <c r="I21" s="24"/>
      <c r="J21" s="25"/>
      <c r="K21" s="20" t="str">
        <f t="shared" si="0"/>
        <v/>
      </c>
      <c r="L21" s="36" t="str">
        <f t="shared" si="1"/>
        <v/>
      </c>
      <c r="M21" s="72" t="str">
        <f t="shared" si="2"/>
        <v/>
      </c>
      <c r="N21" s="38" t="str">
        <f t="shared" si="3"/>
        <v/>
      </c>
      <c r="O21" s="62" t="str">
        <f t="shared" si="4"/>
        <v/>
      </c>
      <c r="P21" s="38" t="str">
        <f t="shared" si="5"/>
        <v/>
      </c>
      <c r="Q21" s="82" t="str">
        <f t="shared" si="8"/>
        <v/>
      </c>
      <c r="R21" s="38" t="str">
        <f t="shared" si="6"/>
        <v/>
      </c>
      <c r="S21" s="92"/>
      <c r="T21" s="43" t="str">
        <f t="shared" si="7"/>
        <v/>
      </c>
    </row>
    <row r="22" spans="1:20" ht="14.25" customHeight="1">
      <c r="A22" s="17"/>
      <c r="B22" s="16"/>
      <c r="C22" s="56"/>
      <c r="D22" s="51"/>
      <c r="E22" s="23"/>
      <c r="F22" s="24"/>
      <c r="G22" s="24"/>
      <c r="H22" s="24"/>
      <c r="I22" s="24"/>
      <c r="J22" s="25"/>
      <c r="K22" s="20" t="str">
        <f t="shared" si="0"/>
        <v/>
      </c>
      <c r="L22" s="36" t="str">
        <f t="shared" si="1"/>
        <v/>
      </c>
      <c r="M22" s="72" t="str">
        <f t="shared" si="2"/>
        <v/>
      </c>
      <c r="N22" s="38" t="str">
        <f t="shared" si="3"/>
        <v/>
      </c>
      <c r="O22" s="62" t="str">
        <f t="shared" si="4"/>
        <v/>
      </c>
      <c r="P22" s="38" t="str">
        <f t="shared" si="5"/>
        <v/>
      </c>
      <c r="Q22" s="82" t="str">
        <f t="shared" si="8"/>
        <v/>
      </c>
      <c r="R22" s="38" t="str">
        <f t="shared" si="6"/>
        <v/>
      </c>
      <c r="S22" s="92"/>
      <c r="T22" s="43" t="str">
        <f t="shared" si="7"/>
        <v/>
      </c>
    </row>
    <row r="23" spans="1:20" ht="14.25" customHeight="1">
      <c r="A23" s="17"/>
      <c r="B23" s="16"/>
      <c r="C23" s="56"/>
      <c r="D23" s="51"/>
      <c r="E23" s="23"/>
      <c r="F23" s="24"/>
      <c r="G23" s="24"/>
      <c r="H23" s="24"/>
      <c r="I23" s="24"/>
      <c r="J23" s="25"/>
      <c r="K23" s="20" t="str">
        <f t="shared" si="0"/>
        <v/>
      </c>
      <c r="L23" s="36" t="str">
        <f t="shared" si="1"/>
        <v/>
      </c>
      <c r="M23" s="72" t="str">
        <f t="shared" si="2"/>
        <v/>
      </c>
      <c r="N23" s="38" t="str">
        <f t="shared" si="3"/>
        <v/>
      </c>
      <c r="O23" s="62" t="str">
        <f t="shared" si="4"/>
        <v/>
      </c>
      <c r="P23" s="38" t="str">
        <f t="shared" si="5"/>
        <v/>
      </c>
      <c r="Q23" s="82" t="str">
        <f t="shared" si="8"/>
        <v/>
      </c>
      <c r="R23" s="38" t="str">
        <f t="shared" si="6"/>
        <v/>
      </c>
      <c r="S23" s="92"/>
      <c r="T23" s="43" t="str">
        <f t="shared" si="7"/>
        <v/>
      </c>
    </row>
    <row r="24" spans="1:20" ht="14.25" customHeight="1">
      <c r="A24" s="17"/>
      <c r="B24" s="16"/>
      <c r="C24" s="56"/>
      <c r="D24" s="51"/>
      <c r="E24" s="23"/>
      <c r="F24" s="24"/>
      <c r="G24" s="24"/>
      <c r="H24" s="24"/>
      <c r="I24" s="24"/>
      <c r="J24" s="25"/>
      <c r="K24" s="20" t="str">
        <f t="shared" si="0"/>
        <v/>
      </c>
      <c r="L24" s="36" t="str">
        <f t="shared" si="1"/>
        <v/>
      </c>
      <c r="M24" s="72" t="str">
        <f t="shared" si="2"/>
        <v/>
      </c>
      <c r="N24" s="38" t="str">
        <f t="shared" si="3"/>
        <v/>
      </c>
      <c r="O24" s="62" t="str">
        <f t="shared" si="4"/>
        <v/>
      </c>
      <c r="P24" s="38" t="str">
        <f t="shared" si="5"/>
        <v/>
      </c>
      <c r="Q24" s="82" t="str">
        <f t="shared" si="8"/>
        <v/>
      </c>
      <c r="R24" s="38" t="str">
        <f t="shared" si="6"/>
        <v/>
      </c>
      <c r="S24" s="92"/>
      <c r="T24" s="43" t="str">
        <f t="shared" si="7"/>
        <v/>
      </c>
    </row>
    <row r="25" spans="1:20" ht="14.25" customHeight="1">
      <c r="A25" s="17"/>
      <c r="B25" s="16"/>
      <c r="C25" s="56"/>
      <c r="D25" s="51"/>
      <c r="E25" s="23"/>
      <c r="F25" s="24"/>
      <c r="G25" s="24"/>
      <c r="H25" s="24"/>
      <c r="I25" s="24"/>
      <c r="J25" s="25"/>
      <c r="K25" s="20" t="str">
        <f t="shared" si="0"/>
        <v/>
      </c>
      <c r="L25" s="36" t="str">
        <f t="shared" si="1"/>
        <v/>
      </c>
      <c r="M25" s="72" t="str">
        <f t="shared" si="2"/>
        <v/>
      </c>
      <c r="N25" s="38" t="str">
        <f t="shared" si="3"/>
        <v/>
      </c>
      <c r="O25" s="62" t="str">
        <f t="shared" si="4"/>
        <v/>
      </c>
      <c r="P25" s="38" t="str">
        <f t="shared" si="5"/>
        <v/>
      </c>
      <c r="Q25" s="82" t="str">
        <f t="shared" si="8"/>
        <v/>
      </c>
      <c r="R25" s="38" t="str">
        <f t="shared" si="6"/>
        <v/>
      </c>
      <c r="S25" s="92"/>
      <c r="T25" s="43" t="str">
        <f t="shared" si="7"/>
        <v/>
      </c>
    </row>
    <row r="26" spans="1:20" ht="14.25" customHeight="1">
      <c r="A26" s="17"/>
      <c r="B26" s="16"/>
      <c r="C26" s="56"/>
      <c r="D26" s="51"/>
      <c r="E26" s="23"/>
      <c r="F26" s="24"/>
      <c r="G26" s="24"/>
      <c r="H26" s="24"/>
      <c r="I26" s="24"/>
      <c r="J26" s="25"/>
      <c r="K26" s="20" t="str">
        <f t="shared" si="0"/>
        <v/>
      </c>
      <c r="L26" s="36" t="str">
        <f t="shared" si="1"/>
        <v/>
      </c>
      <c r="M26" s="72" t="str">
        <f t="shared" si="2"/>
        <v/>
      </c>
      <c r="N26" s="38" t="str">
        <f t="shared" si="3"/>
        <v/>
      </c>
      <c r="O26" s="62" t="str">
        <f t="shared" si="4"/>
        <v/>
      </c>
      <c r="P26" s="38" t="str">
        <f t="shared" si="5"/>
        <v/>
      </c>
      <c r="Q26" s="82" t="str">
        <f t="shared" si="8"/>
        <v/>
      </c>
      <c r="R26" s="38" t="str">
        <f t="shared" si="6"/>
        <v/>
      </c>
      <c r="S26" s="92"/>
      <c r="T26" s="43" t="str">
        <f t="shared" si="7"/>
        <v/>
      </c>
    </row>
    <row r="27" spans="1:20" ht="14.25" customHeight="1">
      <c r="A27" s="17"/>
      <c r="B27" s="16"/>
      <c r="C27" s="56"/>
      <c r="D27" s="51"/>
      <c r="E27" s="23"/>
      <c r="F27" s="24"/>
      <c r="G27" s="24"/>
      <c r="H27" s="24"/>
      <c r="I27" s="24"/>
      <c r="J27" s="25"/>
      <c r="K27" s="20" t="str">
        <f t="shared" si="0"/>
        <v/>
      </c>
      <c r="L27" s="36" t="str">
        <f t="shared" si="1"/>
        <v/>
      </c>
      <c r="M27" s="72" t="str">
        <f t="shared" si="2"/>
        <v/>
      </c>
      <c r="N27" s="38" t="str">
        <f t="shared" si="3"/>
        <v/>
      </c>
      <c r="O27" s="62" t="str">
        <f t="shared" si="4"/>
        <v/>
      </c>
      <c r="P27" s="38" t="str">
        <f t="shared" si="5"/>
        <v/>
      </c>
      <c r="Q27" s="82" t="str">
        <f t="shared" si="8"/>
        <v/>
      </c>
      <c r="R27" s="38" t="str">
        <f t="shared" si="6"/>
        <v/>
      </c>
      <c r="S27" s="92"/>
      <c r="T27" s="43" t="str">
        <f t="shared" si="7"/>
        <v/>
      </c>
    </row>
    <row r="28" spans="1:20" ht="14.25" customHeight="1">
      <c r="A28" s="17"/>
      <c r="B28" s="16"/>
      <c r="C28" s="56"/>
      <c r="D28" s="51"/>
      <c r="E28" s="23"/>
      <c r="F28" s="24"/>
      <c r="G28" s="24"/>
      <c r="H28" s="24"/>
      <c r="I28" s="24"/>
      <c r="J28" s="25"/>
      <c r="K28" s="20" t="str">
        <f t="shared" si="0"/>
        <v/>
      </c>
      <c r="L28" s="36" t="str">
        <f t="shared" si="1"/>
        <v/>
      </c>
      <c r="M28" s="72" t="str">
        <f t="shared" si="2"/>
        <v/>
      </c>
      <c r="N28" s="38" t="str">
        <f t="shared" si="3"/>
        <v/>
      </c>
      <c r="O28" s="62" t="str">
        <f t="shared" si="4"/>
        <v/>
      </c>
      <c r="P28" s="38" t="str">
        <f t="shared" si="5"/>
        <v/>
      </c>
      <c r="Q28" s="82" t="str">
        <f t="shared" si="8"/>
        <v/>
      </c>
      <c r="R28" s="38" t="str">
        <f t="shared" si="6"/>
        <v/>
      </c>
      <c r="S28" s="92"/>
      <c r="T28" s="43" t="str">
        <f t="shared" si="7"/>
        <v/>
      </c>
    </row>
    <row r="29" spans="1:20" ht="14.25" customHeight="1">
      <c r="A29" s="17"/>
      <c r="B29" s="16"/>
      <c r="C29" s="56"/>
      <c r="D29" s="51"/>
      <c r="E29" s="23"/>
      <c r="F29" s="24"/>
      <c r="G29" s="24"/>
      <c r="H29" s="24"/>
      <c r="I29" s="24"/>
      <c r="J29" s="25"/>
      <c r="K29" s="20" t="str">
        <f t="shared" si="0"/>
        <v/>
      </c>
      <c r="L29" s="36" t="str">
        <f t="shared" si="1"/>
        <v/>
      </c>
      <c r="M29" s="72" t="str">
        <f t="shared" si="2"/>
        <v/>
      </c>
      <c r="N29" s="38" t="str">
        <f t="shared" si="3"/>
        <v/>
      </c>
      <c r="O29" s="62" t="str">
        <f t="shared" si="4"/>
        <v/>
      </c>
      <c r="P29" s="38" t="str">
        <f t="shared" si="5"/>
        <v/>
      </c>
      <c r="Q29" s="82" t="str">
        <f t="shared" si="8"/>
        <v/>
      </c>
      <c r="R29" s="38" t="str">
        <f t="shared" si="6"/>
        <v/>
      </c>
      <c r="S29" s="92"/>
      <c r="T29" s="43" t="str">
        <f t="shared" si="7"/>
        <v/>
      </c>
    </row>
    <row r="30" spans="1:20" ht="14.25" customHeight="1">
      <c r="A30" s="17"/>
      <c r="B30" s="16"/>
      <c r="C30" s="56"/>
      <c r="D30" s="51"/>
      <c r="E30" s="23"/>
      <c r="F30" s="24"/>
      <c r="G30" s="24"/>
      <c r="H30" s="24"/>
      <c r="I30" s="24"/>
      <c r="J30" s="25"/>
      <c r="K30" s="20" t="str">
        <f t="shared" si="0"/>
        <v/>
      </c>
      <c r="L30" s="36" t="str">
        <f t="shared" si="1"/>
        <v/>
      </c>
      <c r="M30" s="72" t="str">
        <f t="shared" si="2"/>
        <v/>
      </c>
      <c r="N30" s="38" t="str">
        <f t="shared" si="3"/>
        <v/>
      </c>
      <c r="O30" s="62" t="str">
        <f t="shared" si="4"/>
        <v/>
      </c>
      <c r="P30" s="38" t="str">
        <f t="shared" si="5"/>
        <v/>
      </c>
      <c r="Q30" s="82" t="str">
        <f t="shared" si="8"/>
        <v/>
      </c>
      <c r="R30" s="38" t="str">
        <f t="shared" si="6"/>
        <v/>
      </c>
      <c r="S30" s="92"/>
      <c r="T30" s="43" t="str">
        <f t="shared" si="7"/>
        <v/>
      </c>
    </row>
    <row r="31" spans="1:20" ht="14.25" customHeight="1">
      <c r="A31" s="17"/>
      <c r="B31" s="16"/>
      <c r="C31" s="56"/>
      <c r="D31" s="51"/>
      <c r="E31" s="23"/>
      <c r="F31" s="24"/>
      <c r="G31" s="24"/>
      <c r="H31" s="24"/>
      <c r="I31" s="24"/>
      <c r="J31" s="25"/>
      <c r="K31" s="20" t="str">
        <f t="shared" si="0"/>
        <v/>
      </c>
      <c r="L31" s="36" t="str">
        <f t="shared" si="1"/>
        <v/>
      </c>
      <c r="M31" s="72" t="str">
        <f t="shared" si="2"/>
        <v/>
      </c>
      <c r="N31" s="38" t="str">
        <f t="shared" si="3"/>
        <v/>
      </c>
      <c r="O31" s="62" t="str">
        <f t="shared" si="4"/>
        <v/>
      </c>
      <c r="P31" s="38" t="str">
        <f t="shared" si="5"/>
        <v/>
      </c>
      <c r="Q31" s="82" t="str">
        <f t="shared" si="8"/>
        <v/>
      </c>
      <c r="R31" s="38" t="str">
        <f t="shared" si="6"/>
        <v/>
      </c>
      <c r="S31" s="92"/>
      <c r="T31" s="43" t="str">
        <f t="shared" si="7"/>
        <v/>
      </c>
    </row>
    <row r="32" spans="1:20" ht="14.25" customHeight="1">
      <c r="A32" s="17"/>
      <c r="B32" s="16"/>
      <c r="C32" s="56"/>
      <c r="D32" s="51"/>
      <c r="E32" s="23"/>
      <c r="F32" s="24"/>
      <c r="G32" s="24"/>
      <c r="H32" s="24"/>
      <c r="I32" s="24"/>
      <c r="J32" s="25"/>
      <c r="K32" s="20" t="str">
        <f t="shared" si="0"/>
        <v/>
      </c>
      <c r="L32" s="36" t="str">
        <f t="shared" si="1"/>
        <v/>
      </c>
      <c r="M32" s="72" t="str">
        <f t="shared" si="2"/>
        <v/>
      </c>
      <c r="N32" s="38" t="str">
        <f t="shared" si="3"/>
        <v/>
      </c>
      <c r="O32" s="62" t="str">
        <f t="shared" si="4"/>
        <v/>
      </c>
      <c r="P32" s="38" t="str">
        <f t="shared" si="5"/>
        <v/>
      </c>
      <c r="Q32" s="82" t="str">
        <f t="shared" si="8"/>
        <v/>
      </c>
      <c r="R32" s="38" t="str">
        <f t="shared" si="6"/>
        <v/>
      </c>
      <c r="S32" s="92"/>
      <c r="T32" s="43" t="str">
        <f t="shared" si="7"/>
        <v/>
      </c>
    </row>
    <row r="33" spans="1:20" ht="14.25" customHeight="1">
      <c r="A33" s="17"/>
      <c r="B33" s="16"/>
      <c r="C33" s="56"/>
      <c r="D33" s="51"/>
      <c r="E33" s="23"/>
      <c r="F33" s="24"/>
      <c r="G33" s="24"/>
      <c r="H33" s="24"/>
      <c r="I33" s="24"/>
      <c r="J33" s="25"/>
      <c r="K33" s="20" t="str">
        <f t="shared" si="0"/>
        <v/>
      </c>
      <c r="L33" s="36" t="str">
        <f t="shared" si="1"/>
        <v/>
      </c>
      <c r="M33" s="72" t="str">
        <f t="shared" si="2"/>
        <v/>
      </c>
      <c r="N33" s="38" t="str">
        <f t="shared" si="3"/>
        <v/>
      </c>
      <c r="O33" s="62" t="str">
        <f t="shared" si="4"/>
        <v/>
      </c>
      <c r="P33" s="38" t="str">
        <f t="shared" si="5"/>
        <v/>
      </c>
      <c r="Q33" s="82" t="str">
        <f t="shared" si="8"/>
        <v/>
      </c>
      <c r="R33" s="38" t="str">
        <f t="shared" si="6"/>
        <v/>
      </c>
      <c r="S33" s="92"/>
      <c r="T33" s="43" t="str">
        <f t="shared" si="7"/>
        <v/>
      </c>
    </row>
    <row r="34" spans="1:20" ht="14.25" customHeight="1">
      <c r="A34" s="17"/>
      <c r="B34" s="16"/>
      <c r="C34" s="56"/>
      <c r="D34" s="51"/>
      <c r="E34" s="23"/>
      <c r="F34" s="24"/>
      <c r="G34" s="24"/>
      <c r="H34" s="24"/>
      <c r="I34" s="24"/>
      <c r="J34" s="25"/>
      <c r="K34" s="20" t="str">
        <f t="shared" si="0"/>
        <v/>
      </c>
      <c r="L34" s="36" t="str">
        <f t="shared" si="1"/>
        <v/>
      </c>
      <c r="M34" s="72" t="str">
        <f t="shared" si="2"/>
        <v/>
      </c>
      <c r="N34" s="38" t="str">
        <f t="shared" si="3"/>
        <v/>
      </c>
      <c r="O34" s="62" t="str">
        <f t="shared" si="4"/>
        <v/>
      </c>
      <c r="P34" s="38" t="str">
        <f t="shared" si="5"/>
        <v/>
      </c>
      <c r="Q34" s="82" t="str">
        <f t="shared" si="8"/>
        <v/>
      </c>
      <c r="R34" s="38" t="str">
        <f t="shared" si="6"/>
        <v/>
      </c>
      <c r="S34" s="92"/>
      <c r="T34" s="43" t="str">
        <f t="shared" si="7"/>
        <v/>
      </c>
    </row>
    <row r="35" spans="1:20" ht="14.25" customHeight="1">
      <c r="A35" s="17"/>
      <c r="B35" s="16"/>
      <c r="C35" s="56"/>
      <c r="D35" s="51"/>
      <c r="E35" s="23"/>
      <c r="F35" s="24"/>
      <c r="G35" s="24"/>
      <c r="H35" s="24"/>
      <c r="I35" s="24"/>
      <c r="J35" s="25"/>
      <c r="K35" s="20" t="str">
        <f t="shared" si="0"/>
        <v/>
      </c>
      <c r="L35" s="36" t="str">
        <f t="shared" si="1"/>
        <v/>
      </c>
      <c r="M35" s="72" t="str">
        <f t="shared" si="2"/>
        <v/>
      </c>
      <c r="N35" s="38" t="str">
        <f t="shared" si="3"/>
        <v/>
      </c>
      <c r="O35" s="62" t="str">
        <f t="shared" si="4"/>
        <v/>
      </c>
      <c r="P35" s="38" t="str">
        <f t="shared" si="5"/>
        <v/>
      </c>
      <c r="Q35" s="82" t="str">
        <f t="shared" si="8"/>
        <v/>
      </c>
      <c r="R35" s="38" t="str">
        <f t="shared" si="6"/>
        <v/>
      </c>
      <c r="S35" s="92"/>
      <c r="T35" s="43" t="str">
        <f t="shared" si="7"/>
        <v/>
      </c>
    </row>
    <row r="36" spans="1:20" ht="14.25" customHeight="1">
      <c r="A36" s="17"/>
      <c r="B36" s="16"/>
      <c r="C36" s="56"/>
      <c r="D36" s="51"/>
      <c r="E36" s="23"/>
      <c r="F36" s="24"/>
      <c r="G36" s="24"/>
      <c r="H36" s="24"/>
      <c r="I36" s="24"/>
      <c r="J36" s="25"/>
      <c r="K36" s="20" t="str">
        <f t="shared" si="0"/>
        <v/>
      </c>
      <c r="L36" s="36" t="str">
        <f t="shared" si="1"/>
        <v/>
      </c>
      <c r="M36" s="72" t="str">
        <f t="shared" si="2"/>
        <v/>
      </c>
      <c r="N36" s="38" t="str">
        <f t="shared" si="3"/>
        <v/>
      </c>
      <c r="O36" s="62" t="str">
        <f t="shared" si="4"/>
        <v/>
      </c>
      <c r="P36" s="38" t="str">
        <f t="shared" si="5"/>
        <v/>
      </c>
      <c r="Q36" s="82" t="str">
        <f t="shared" si="8"/>
        <v/>
      </c>
      <c r="R36" s="38" t="str">
        <f t="shared" si="6"/>
        <v/>
      </c>
      <c r="S36" s="92"/>
      <c r="T36" s="43" t="str">
        <f t="shared" si="7"/>
        <v/>
      </c>
    </row>
    <row r="37" spans="1:20" ht="14.25" customHeight="1">
      <c r="A37" s="17"/>
      <c r="B37" s="16"/>
      <c r="C37" s="56"/>
      <c r="D37" s="51"/>
      <c r="E37" s="23"/>
      <c r="F37" s="24"/>
      <c r="G37" s="24"/>
      <c r="H37" s="24"/>
      <c r="I37" s="24"/>
      <c r="J37" s="25"/>
      <c r="K37" s="20" t="str">
        <f t="shared" si="0"/>
        <v/>
      </c>
      <c r="L37" s="36" t="str">
        <f t="shared" si="1"/>
        <v/>
      </c>
      <c r="M37" s="72" t="str">
        <f t="shared" si="2"/>
        <v/>
      </c>
      <c r="N37" s="38" t="str">
        <f t="shared" si="3"/>
        <v/>
      </c>
      <c r="O37" s="62" t="str">
        <f t="shared" si="4"/>
        <v/>
      </c>
      <c r="P37" s="38" t="str">
        <f t="shared" si="5"/>
        <v/>
      </c>
      <c r="Q37" s="82" t="str">
        <f t="shared" si="8"/>
        <v/>
      </c>
      <c r="R37" s="38" t="str">
        <f t="shared" si="6"/>
        <v/>
      </c>
      <c r="S37" s="92"/>
      <c r="T37" s="43" t="str">
        <f t="shared" si="7"/>
        <v/>
      </c>
    </row>
    <row r="38" spans="1:20" ht="14.25" customHeight="1">
      <c r="A38" s="17"/>
      <c r="B38" s="16"/>
      <c r="C38" s="56"/>
      <c r="D38" s="51"/>
      <c r="E38" s="23"/>
      <c r="F38" s="24"/>
      <c r="G38" s="24"/>
      <c r="H38" s="24"/>
      <c r="I38" s="24"/>
      <c r="J38" s="25"/>
      <c r="K38" s="20" t="str">
        <f t="shared" si="0"/>
        <v/>
      </c>
      <c r="L38" s="36" t="str">
        <f t="shared" si="1"/>
        <v/>
      </c>
      <c r="M38" s="72" t="str">
        <f t="shared" si="2"/>
        <v/>
      </c>
      <c r="N38" s="38" t="str">
        <f t="shared" si="3"/>
        <v/>
      </c>
      <c r="O38" s="62" t="str">
        <f t="shared" si="4"/>
        <v/>
      </c>
      <c r="P38" s="38" t="str">
        <f t="shared" si="5"/>
        <v/>
      </c>
      <c r="Q38" s="82" t="str">
        <f t="shared" si="8"/>
        <v/>
      </c>
      <c r="R38" s="38" t="str">
        <f t="shared" si="6"/>
        <v/>
      </c>
      <c r="S38" s="92"/>
      <c r="T38" s="43" t="str">
        <f t="shared" si="7"/>
        <v/>
      </c>
    </row>
    <row r="39" spans="1:20" ht="14.25" customHeight="1">
      <c r="A39" s="17"/>
      <c r="B39" s="16"/>
      <c r="C39" s="56"/>
      <c r="D39" s="51"/>
      <c r="E39" s="23"/>
      <c r="F39" s="24"/>
      <c r="G39" s="24"/>
      <c r="H39" s="24"/>
      <c r="I39" s="24"/>
      <c r="J39" s="25"/>
      <c r="K39" s="20" t="str">
        <f t="shared" si="0"/>
        <v/>
      </c>
      <c r="L39" s="36" t="str">
        <f t="shared" si="1"/>
        <v/>
      </c>
      <c r="M39" s="72" t="str">
        <f t="shared" si="2"/>
        <v/>
      </c>
      <c r="N39" s="38" t="str">
        <f t="shared" si="3"/>
        <v/>
      </c>
      <c r="O39" s="62" t="str">
        <f t="shared" si="4"/>
        <v/>
      </c>
      <c r="P39" s="38" t="str">
        <f t="shared" si="5"/>
        <v/>
      </c>
      <c r="Q39" s="82" t="str">
        <f t="shared" si="8"/>
        <v/>
      </c>
      <c r="R39" s="38" t="str">
        <f t="shared" si="6"/>
        <v/>
      </c>
      <c r="S39" s="92"/>
      <c r="T39" s="43" t="str">
        <f t="shared" si="7"/>
        <v/>
      </c>
    </row>
    <row r="40" spans="1:20" ht="14.25" customHeight="1">
      <c r="A40" s="17"/>
      <c r="B40" s="16"/>
      <c r="C40" s="56"/>
      <c r="D40" s="51"/>
      <c r="E40" s="23"/>
      <c r="F40" s="24"/>
      <c r="G40" s="24"/>
      <c r="H40" s="24"/>
      <c r="I40" s="24"/>
      <c r="J40" s="25"/>
      <c r="K40" s="20" t="str">
        <f t="shared" si="0"/>
        <v/>
      </c>
      <c r="L40" s="36" t="str">
        <f t="shared" si="1"/>
        <v/>
      </c>
      <c r="M40" s="72" t="str">
        <f t="shared" si="2"/>
        <v/>
      </c>
      <c r="N40" s="38" t="str">
        <f t="shared" si="3"/>
        <v/>
      </c>
      <c r="O40" s="62" t="str">
        <f t="shared" si="4"/>
        <v/>
      </c>
      <c r="P40" s="38" t="str">
        <f t="shared" si="5"/>
        <v/>
      </c>
      <c r="Q40" s="82" t="str">
        <f t="shared" si="8"/>
        <v/>
      </c>
      <c r="R40" s="38" t="str">
        <f t="shared" si="6"/>
        <v/>
      </c>
      <c r="S40" s="92"/>
      <c r="T40" s="43" t="str">
        <f t="shared" si="7"/>
        <v/>
      </c>
    </row>
    <row r="41" spans="1:20" ht="14.25" customHeight="1">
      <c r="A41" s="17"/>
      <c r="B41" s="16"/>
      <c r="C41" s="56"/>
      <c r="D41" s="51"/>
      <c r="E41" s="23"/>
      <c r="F41" s="24"/>
      <c r="G41" s="24"/>
      <c r="H41" s="24"/>
      <c r="I41" s="24"/>
      <c r="J41" s="25"/>
      <c r="K41" s="20" t="str">
        <f t="shared" si="0"/>
        <v/>
      </c>
      <c r="L41" s="36" t="str">
        <f t="shared" si="1"/>
        <v/>
      </c>
      <c r="M41" s="72" t="str">
        <f t="shared" si="2"/>
        <v/>
      </c>
      <c r="N41" s="38" t="str">
        <f t="shared" si="3"/>
        <v/>
      </c>
      <c r="O41" s="62" t="str">
        <f t="shared" si="4"/>
        <v/>
      </c>
      <c r="P41" s="38" t="str">
        <f t="shared" si="5"/>
        <v/>
      </c>
      <c r="Q41" s="82" t="str">
        <f t="shared" si="8"/>
        <v/>
      </c>
      <c r="R41" s="38" t="str">
        <f t="shared" si="6"/>
        <v/>
      </c>
      <c r="S41" s="92"/>
      <c r="T41" s="43" t="str">
        <f t="shared" si="7"/>
        <v/>
      </c>
    </row>
    <row r="42" spans="1:20" ht="14.25" customHeight="1" thickBot="1">
      <c r="A42" s="18"/>
      <c r="B42" s="19"/>
      <c r="C42" s="57"/>
      <c r="D42" s="52"/>
      <c r="E42" s="30"/>
      <c r="F42" s="31"/>
      <c r="G42" s="31"/>
      <c r="H42" s="31"/>
      <c r="I42" s="31"/>
      <c r="J42" s="32"/>
      <c r="K42" s="20" t="str">
        <f t="shared" si="0"/>
        <v/>
      </c>
      <c r="L42" s="36" t="str">
        <f t="shared" si="1"/>
        <v/>
      </c>
      <c r="M42" s="73" t="str">
        <f t="shared" si="2"/>
        <v/>
      </c>
      <c r="N42" s="39" t="str">
        <f t="shared" si="3"/>
        <v/>
      </c>
      <c r="O42" s="63" t="str">
        <f t="shared" si="4"/>
        <v/>
      </c>
      <c r="P42" s="39" t="str">
        <f t="shared" si="5"/>
        <v/>
      </c>
      <c r="Q42" s="83" t="str">
        <f t="shared" si="8"/>
        <v/>
      </c>
      <c r="R42" s="39" t="str">
        <f t="shared" si="6"/>
        <v/>
      </c>
      <c r="S42" s="93"/>
      <c r="T42" s="44" t="str">
        <f t="shared" si="7"/>
        <v/>
      </c>
    </row>
    <row r="43" spans="1:20" ht="17.100000000000001" customHeight="1">
      <c r="A43" s="69" t="str">
        <f>IF(COUNTA(A8:A42)=0,"",IF(COUNTA(A8:A42)&gt;1,COUNTA(A8:A42)&amp;"  élèves",COUNTA(A8:A42)&amp;"  élève"))</f>
        <v>2  élèves</v>
      </c>
      <c r="B43" s="14"/>
      <c r="C43" s="74" t="s">
        <v>6</v>
      </c>
      <c r="D43" s="75">
        <f>IF(ISERROR(AVERAGE(D8:D42)),"",MIN(D8:D42))</f>
        <v>28.6</v>
      </c>
      <c r="E43" s="75">
        <f t="shared" ref="E43:O43" si="9">IF(ISERROR(AVERAGE(E8:E42)),"",MIN(E8:E42))</f>
        <v>22</v>
      </c>
      <c r="F43" s="75">
        <f t="shared" si="9"/>
        <v>22</v>
      </c>
      <c r="G43" s="75">
        <f t="shared" si="9"/>
        <v>22</v>
      </c>
      <c r="H43" s="75">
        <f t="shared" si="9"/>
        <v>22</v>
      </c>
      <c r="I43" s="75">
        <f t="shared" si="9"/>
        <v>22</v>
      </c>
      <c r="J43" s="75">
        <f t="shared" si="9"/>
        <v>22</v>
      </c>
      <c r="K43" s="75">
        <f t="shared" si="9"/>
        <v>22</v>
      </c>
      <c r="L43" s="75">
        <f t="shared" si="9"/>
        <v>22</v>
      </c>
      <c r="M43" s="75">
        <f t="shared" si="9"/>
        <v>22</v>
      </c>
      <c r="N43" s="75">
        <f t="shared" si="9"/>
        <v>5</v>
      </c>
      <c r="O43" s="75">
        <f t="shared" si="9"/>
        <v>22</v>
      </c>
      <c r="P43" s="75">
        <f>IF(ISERROR(AVERAGE(P8:P42)),"",MIN(P8:P42))</f>
        <v>2.4</v>
      </c>
      <c r="Q43" s="75">
        <f>IF(ISERROR(AVERAGE(Q8:Q42)),"",MIN(Q8:Q42))</f>
        <v>0.19580419580419584</v>
      </c>
      <c r="R43" s="75">
        <f>IF(ISERROR(AVERAGE(R8:R42)),"",MIN(R8:R42))</f>
        <v>0</v>
      </c>
      <c r="S43" s="75" t="str">
        <f>IF(ISERROR(AVERAGE(S8:S42)),"",MIN(S8:S42))</f>
        <v/>
      </c>
      <c r="T43" s="75">
        <f>IF(ISERROR(AVERAGE(T8:T42)),"",MIN(T8:T42))</f>
        <v>7.9</v>
      </c>
    </row>
    <row r="44" spans="1:20" ht="17.100000000000001" customHeight="1">
      <c r="A44" s="70" t="str">
        <f>IF(A43="","",IF(COUNTIF(C8:C42,"f")&gt;1,"dont    "&amp; COUNTIF(C8:C42,"f")&amp;"   filles",COUNTIF(C8:C42,"f")&amp;"  fille"))</f>
        <v>1  fille</v>
      </c>
      <c r="B44" s="14"/>
      <c r="C44" s="76" t="s">
        <v>7</v>
      </c>
      <c r="D44" s="75">
        <f>IF(ISERROR(AVERAGE(D8:D42)),"",AVERAGE(D8:D42))</f>
        <v>30.8</v>
      </c>
      <c r="E44" s="75">
        <f t="shared" ref="E44:O44" si="10">IF(ISERROR(AVERAGE(E8:E42)),"",AVERAGE(E8:E42))</f>
        <v>22.5</v>
      </c>
      <c r="F44" s="75">
        <f t="shared" si="10"/>
        <v>22.5</v>
      </c>
      <c r="G44" s="75">
        <f t="shared" si="10"/>
        <v>22.5</v>
      </c>
      <c r="H44" s="75">
        <f t="shared" si="10"/>
        <v>22.5</v>
      </c>
      <c r="I44" s="75">
        <f t="shared" si="10"/>
        <v>22.5</v>
      </c>
      <c r="J44" s="75">
        <f t="shared" si="10"/>
        <v>22.5</v>
      </c>
      <c r="K44" s="75">
        <f t="shared" si="10"/>
        <v>22.5</v>
      </c>
      <c r="L44" s="75">
        <f t="shared" si="10"/>
        <v>22.5</v>
      </c>
      <c r="M44" s="75">
        <f t="shared" si="10"/>
        <v>22.5</v>
      </c>
      <c r="N44" s="75">
        <f t="shared" si="10"/>
        <v>6.5</v>
      </c>
      <c r="O44" s="75">
        <f t="shared" si="10"/>
        <v>22.5</v>
      </c>
      <c r="P44" s="75">
        <f>IF(ISERROR(AVERAGE(P8:P42)),"",AVERAGE(P8:P42))</f>
        <v>3</v>
      </c>
      <c r="Q44" s="75">
        <f>IF(ISERROR(AVERAGE(Q8:Q42)),"",AVERAGE(Q8:Q42))</f>
        <v>0.26456876456876455</v>
      </c>
      <c r="R44" s="75">
        <f>IF(ISERROR(AVERAGE(R8:R42)),"",AVERAGE(R8:R42))</f>
        <v>0.25</v>
      </c>
      <c r="S44" s="75" t="str">
        <f>IF(ISERROR(AVERAGE(S8:S42)),"",AVERAGE(S8:S42))</f>
        <v/>
      </c>
      <c r="T44" s="75">
        <f>IF(ISERROR(AVERAGE(T8:T42)),"",AVERAGE(T8:T42))</f>
        <v>9.75</v>
      </c>
    </row>
    <row r="45" spans="1:20" ht="17.100000000000001" customHeight="1">
      <c r="A45" s="14"/>
      <c r="B45" s="14"/>
      <c r="C45" s="76" t="s">
        <v>8</v>
      </c>
      <c r="D45" s="75">
        <f>IF(ISERROR(AVERAGE(D8:D42)),"",MAX(D8:D42))</f>
        <v>33</v>
      </c>
      <c r="E45" s="75">
        <f t="shared" ref="E45:O45" si="11">IF(ISERROR(AVERAGE(E8:E42)),"",MAX(E8:E42))</f>
        <v>23</v>
      </c>
      <c r="F45" s="75">
        <f t="shared" si="11"/>
        <v>23</v>
      </c>
      <c r="G45" s="75">
        <f t="shared" si="11"/>
        <v>23</v>
      </c>
      <c r="H45" s="75">
        <f t="shared" si="11"/>
        <v>23</v>
      </c>
      <c r="I45" s="75">
        <f t="shared" si="11"/>
        <v>23</v>
      </c>
      <c r="J45" s="75">
        <f t="shared" si="11"/>
        <v>23</v>
      </c>
      <c r="K45" s="75">
        <f t="shared" si="11"/>
        <v>23</v>
      </c>
      <c r="L45" s="75">
        <f t="shared" si="11"/>
        <v>23</v>
      </c>
      <c r="M45" s="75">
        <f t="shared" si="11"/>
        <v>23</v>
      </c>
      <c r="N45" s="75">
        <f t="shared" si="11"/>
        <v>8</v>
      </c>
      <c r="O45" s="75">
        <f t="shared" si="11"/>
        <v>23</v>
      </c>
      <c r="P45" s="75">
        <f>IF(ISERROR(AVERAGE(P8:P42)),"",MAX(P8:P42))</f>
        <v>3.6</v>
      </c>
      <c r="Q45" s="75">
        <f>IF(ISERROR(AVERAGE(Q8:Q42)),"",MAX(Q8:Q42))</f>
        <v>0.33333333333333331</v>
      </c>
      <c r="R45" s="75">
        <f>IF(ISERROR(AVERAGE(R8:R42)),"",MAX(R8:R42))</f>
        <v>0.5</v>
      </c>
      <c r="S45" s="75" t="str">
        <f>IF(ISERROR(AVERAGE(S8:S42)),"",MAX(S8:S42))</f>
        <v/>
      </c>
      <c r="T45" s="75">
        <f>IF(ISERROR(AVERAGE(T8:T42)),"",MAX(T8:T42))</f>
        <v>11.6</v>
      </c>
    </row>
    <row r="46" spans="1:20" ht="17.100000000000001" customHeight="1">
      <c r="A46" s="12"/>
      <c r="D46" s="12"/>
    </row>
    <row r="47" spans="1:20" ht="17.100000000000001" customHeight="1"/>
    <row r="48" spans="1:20" ht="17.100000000000001" customHeight="1">
      <c r="A48" s="15"/>
    </row>
    <row r="51" spans="1:2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</row>
    <row r="52" spans="1:22">
      <c r="A52" s="49"/>
      <c r="B52" s="49"/>
      <c r="C52" s="49"/>
      <c r="D52" s="49"/>
      <c r="E52" s="64"/>
      <c r="F52" s="64"/>
      <c r="G52" s="64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1:22" ht="18" customHeight="1">
      <c r="D53" s="49"/>
      <c r="H53" s="8"/>
      <c r="K53" s="8" t="s">
        <v>9</v>
      </c>
      <c r="L53" s="8"/>
      <c r="O53" s="49"/>
      <c r="P53" s="49"/>
      <c r="Q53" s="49"/>
      <c r="R53" s="49"/>
      <c r="S53" s="49"/>
      <c r="T53" s="49"/>
    </row>
    <row r="54" spans="1:22" ht="26.4">
      <c r="D54" s="49"/>
      <c r="F54" s="68" t="s">
        <v>39</v>
      </c>
      <c r="G54" s="68" t="s">
        <v>40</v>
      </c>
      <c r="H54" s="68" t="s">
        <v>41</v>
      </c>
      <c r="M54" s="65" t="s">
        <v>39</v>
      </c>
      <c r="N54" s="65" t="s">
        <v>40</v>
      </c>
      <c r="O54" s="68" t="s">
        <v>41</v>
      </c>
      <c r="P54" s="66" t="s">
        <v>4</v>
      </c>
      <c r="Q54" s="67" t="s">
        <v>3</v>
      </c>
      <c r="R54" s="64"/>
      <c r="S54" s="64"/>
      <c r="T54" s="49"/>
    </row>
    <row r="55" spans="1:22" ht="14.25" customHeight="1">
      <c r="F55" s="9">
        <v>0</v>
      </c>
      <c r="G55" s="9">
        <v>0</v>
      </c>
      <c r="H55" s="9">
        <v>0</v>
      </c>
      <c r="M55" s="9">
        <v>0</v>
      </c>
      <c r="N55" s="9">
        <v>0</v>
      </c>
      <c r="O55" s="9">
        <v>0</v>
      </c>
      <c r="P55" s="80">
        <v>0</v>
      </c>
      <c r="Q55" s="4">
        <v>2</v>
      </c>
      <c r="V55" s="1"/>
    </row>
    <row r="56" spans="1:22" ht="14.25" customHeight="1">
      <c r="F56" s="6">
        <v>9.5</v>
      </c>
      <c r="G56" s="6">
        <v>12.8</v>
      </c>
      <c r="H56" s="6">
        <v>0.5</v>
      </c>
      <c r="M56" s="6">
        <v>9</v>
      </c>
      <c r="N56" s="6">
        <v>11</v>
      </c>
      <c r="O56" s="6">
        <v>0.2</v>
      </c>
      <c r="P56" s="80">
        <v>5.0009999999999999E-2</v>
      </c>
      <c r="Q56" s="4">
        <v>1</v>
      </c>
      <c r="V56"/>
    </row>
    <row r="57" spans="1:22" ht="14.25" customHeight="1">
      <c r="F57" s="6">
        <v>10</v>
      </c>
      <c r="G57" s="6">
        <v>13.4</v>
      </c>
      <c r="H57" s="6">
        <v>1</v>
      </c>
      <c r="M57" s="6">
        <v>9.3000000000000007</v>
      </c>
      <c r="N57" s="6">
        <v>12.2</v>
      </c>
      <c r="O57" s="6">
        <v>0.4</v>
      </c>
      <c r="P57" s="80">
        <v>0.10000100000000001</v>
      </c>
      <c r="Q57" s="4">
        <v>0.5</v>
      </c>
      <c r="V57"/>
    </row>
    <row r="58" spans="1:22" ht="14.25" customHeight="1">
      <c r="F58" s="6">
        <v>10.5</v>
      </c>
      <c r="G58" s="6">
        <v>14</v>
      </c>
      <c r="H58" s="6">
        <v>1.5</v>
      </c>
      <c r="M58" s="6">
        <v>9.5</v>
      </c>
      <c r="N58" s="6">
        <v>12.8</v>
      </c>
      <c r="O58" s="6">
        <v>0.6</v>
      </c>
      <c r="P58" s="81">
        <v>0.20000100000000001</v>
      </c>
      <c r="Q58" s="4">
        <v>0</v>
      </c>
      <c r="V58"/>
    </row>
    <row r="59" spans="1:22" ht="14.25" customHeight="1">
      <c r="F59" s="6">
        <v>11.1</v>
      </c>
      <c r="G59" s="6">
        <v>15.2</v>
      </c>
      <c r="H59" s="6">
        <v>2</v>
      </c>
      <c r="M59" s="6">
        <v>10</v>
      </c>
      <c r="N59" s="6">
        <v>13.4</v>
      </c>
      <c r="O59" s="6">
        <v>0.8</v>
      </c>
      <c r="P59"/>
      <c r="Q59" s="7"/>
      <c r="V59"/>
    </row>
    <row r="60" spans="1:22" ht="14.25" customHeight="1">
      <c r="F60" s="6">
        <v>11.7</v>
      </c>
      <c r="G60" s="6">
        <v>16.399999999999999</v>
      </c>
      <c r="H60" s="6">
        <v>2.5</v>
      </c>
      <c r="M60" s="6">
        <v>10.5</v>
      </c>
      <c r="N60" s="6">
        <v>14</v>
      </c>
      <c r="O60" s="6">
        <v>1</v>
      </c>
      <c r="P60" s="77" t="s">
        <v>34</v>
      </c>
      <c r="Q60" s="77"/>
      <c r="V60"/>
    </row>
    <row r="61" spans="1:22" ht="14.25" customHeight="1">
      <c r="F61" s="6">
        <v>12.3</v>
      </c>
      <c r="G61" s="6">
        <v>17.600000000000001</v>
      </c>
      <c r="H61" s="6">
        <v>3</v>
      </c>
      <c r="M61" s="6">
        <v>11.1</v>
      </c>
      <c r="N61" s="6">
        <v>15.2</v>
      </c>
      <c r="O61" s="6">
        <v>1.2</v>
      </c>
      <c r="V61"/>
    </row>
    <row r="62" spans="1:22" ht="14.25" customHeight="1">
      <c r="F62" s="6">
        <v>12.9</v>
      </c>
      <c r="G62" s="6">
        <v>18.8</v>
      </c>
      <c r="H62" s="6">
        <v>3.5</v>
      </c>
      <c r="M62" s="6">
        <v>11.7</v>
      </c>
      <c r="N62" s="6">
        <v>16.399999999999999</v>
      </c>
      <c r="O62" s="6">
        <v>1.4</v>
      </c>
      <c r="V62"/>
    </row>
    <row r="63" spans="1:22" ht="14.25" customHeight="1">
      <c r="F63" s="6">
        <v>13.5</v>
      </c>
      <c r="G63" s="6">
        <v>20</v>
      </c>
      <c r="H63" s="6">
        <v>4</v>
      </c>
      <c r="M63" s="6">
        <v>12.3</v>
      </c>
      <c r="N63" s="6">
        <v>17.600000000000001</v>
      </c>
      <c r="O63" s="6">
        <v>1.6</v>
      </c>
      <c r="V63"/>
    </row>
    <row r="64" spans="1:22" ht="14.25" customHeight="1">
      <c r="F64" s="6">
        <v>14.1</v>
      </c>
      <c r="G64" s="6">
        <v>21.5</v>
      </c>
      <c r="H64" s="6">
        <v>4.5</v>
      </c>
      <c r="M64" s="6">
        <v>12.9</v>
      </c>
      <c r="N64" s="6">
        <v>18.8</v>
      </c>
      <c r="O64" s="6">
        <v>1.8</v>
      </c>
      <c r="V64"/>
    </row>
    <row r="65" spans="5:23" ht="14.25" customHeight="1">
      <c r="F65" s="6">
        <v>15.2</v>
      </c>
      <c r="G65" s="6">
        <v>23</v>
      </c>
      <c r="H65" s="6">
        <v>5</v>
      </c>
      <c r="M65" s="6">
        <v>13.5</v>
      </c>
      <c r="N65" s="6">
        <v>20</v>
      </c>
      <c r="O65" s="6">
        <v>2</v>
      </c>
      <c r="V65" s="1"/>
    </row>
    <row r="66" spans="5:23" ht="14.25" customHeight="1">
      <c r="F66" s="6">
        <v>16.3</v>
      </c>
      <c r="G66" s="6">
        <v>24.5</v>
      </c>
      <c r="H66" s="6">
        <v>5.5</v>
      </c>
      <c r="M66" s="6">
        <v>14.1</v>
      </c>
      <c r="N66" s="6">
        <v>21.5</v>
      </c>
      <c r="O66" s="6">
        <v>2.2000000000000002</v>
      </c>
      <c r="V66"/>
    </row>
    <row r="67" spans="5:23" ht="14.25" customHeight="1">
      <c r="F67" s="6">
        <v>17.399999999999999</v>
      </c>
      <c r="G67" s="6">
        <v>25</v>
      </c>
      <c r="H67" s="6">
        <v>6</v>
      </c>
      <c r="M67" s="6">
        <v>15.2</v>
      </c>
      <c r="N67" s="6">
        <v>23</v>
      </c>
      <c r="O67" s="6">
        <v>2.4</v>
      </c>
      <c r="V67"/>
    </row>
    <row r="68" spans="5:23" ht="14.25" customHeight="1">
      <c r="F68" s="6">
        <v>18.5</v>
      </c>
      <c r="G68" s="6">
        <v>26.5</v>
      </c>
      <c r="H68" s="6">
        <v>6.5</v>
      </c>
      <c r="M68" s="6">
        <v>16.3</v>
      </c>
      <c r="N68" s="6">
        <v>24.5</v>
      </c>
      <c r="O68" s="6">
        <v>2.6</v>
      </c>
      <c r="V68"/>
    </row>
    <row r="69" spans="5:23" ht="14.25" customHeight="1">
      <c r="F69" s="6">
        <v>19.600000000000001</v>
      </c>
      <c r="G69" s="6">
        <v>28</v>
      </c>
      <c r="H69" s="6">
        <v>7</v>
      </c>
      <c r="M69" s="6">
        <v>17.399999999999999</v>
      </c>
      <c r="N69" s="6">
        <v>25</v>
      </c>
      <c r="O69" s="6">
        <v>2.8</v>
      </c>
      <c r="V69"/>
    </row>
    <row r="70" spans="5:23" ht="14.25" customHeight="1">
      <c r="F70" s="6">
        <v>20.8</v>
      </c>
      <c r="G70" s="6">
        <v>29.5</v>
      </c>
      <c r="H70" s="6">
        <v>7.5</v>
      </c>
      <c r="M70" s="6">
        <v>18.5</v>
      </c>
      <c r="N70" s="6">
        <v>26.5</v>
      </c>
      <c r="O70" s="6">
        <v>3</v>
      </c>
      <c r="V70"/>
    </row>
    <row r="71" spans="5:23" ht="14.25" customHeight="1">
      <c r="F71" s="6">
        <v>22</v>
      </c>
      <c r="G71" s="6">
        <v>31</v>
      </c>
      <c r="H71" s="6">
        <v>8</v>
      </c>
      <c r="M71" s="6">
        <v>19.600000000000001</v>
      </c>
      <c r="N71" s="6">
        <v>28</v>
      </c>
      <c r="O71" s="6">
        <v>3.2</v>
      </c>
      <c r="V71"/>
    </row>
    <row r="72" spans="5:23" ht="14.25" customHeight="1">
      <c r="F72" s="6">
        <v>23</v>
      </c>
      <c r="G72" s="6">
        <v>32.5</v>
      </c>
      <c r="H72" s="6">
        <v>8.5</v>
      </c>
      <c r="M72" s="6">
        <v>20.8</v>
      </c>
      <c r="N72" s="6">
        <v>29.5</v>
      </c>
      <c r="O72" s="6">
        <v>3.4</v>
      </c>
      <c r="V72"/>
    </row>
    <row r="73" spans="5:23" ht="14.25" customHeight="1">
      <c r="F73" s="6">
        <v>24</v>
      </c>
      <c r="G73" s="6">
        <v>34</v>
      </c>
      <c r="H73" s="6">
        <v>9</v>
      </c>
      <c r="M73" s="6">
        <v>22</v>
      </c>
      <c r="N73" s="6">
        <v>31</v>
      </c>
      <c r="O73" s="6">
        <v>3.6</v>
      </c>
      <c r="V73"/>
    </row>
    <row r="74" spans="5:23" ht="14.25" customHeight="1">
      <c r="F74" s="6">
        <v>25</v>
      </c>
      <c r="G74" s="6">
        <v>35.5</v>
      </c>
      <c r="H74" s="6">
        <v>9.5</v>
      </c>
      <c r="M74" s="6">
        <v>23</v>
      </c>
      <c r="N74" s="6">
        <v>32.5</v>
      </c>
      <c r="O74" s="6">
        <v>3.8</v>
      </c>
      <c r="V74"/>
    </row>
    <row r="75" spans="5:23" ht="14.25" customHeight="1">
      <c r="F75" s="6">
        <v>26</v>
      </c>
      <c r="G75" s="6">
        <v>37</v>
      </c>
      <c r="H75" s="6">
        <v>10</v>
      </c>
      <c r="M75" s="6">
        <v>24</v>
      </c>
      <c r="N75" s="6">
        <v>34</v>
      </c>
      <c r="O75" s="6">
        <v>4</v>
      </c>
      <c r="V75"/>
    </row>
    <row r="76" spans="5:23" ht="13.8">
      <c r="F76" s="10"/>
      <c r="G76" s="10"/>
      <c r="H76" s="5"/>
      <c r="M76" s="2"/>
      <c r="N76" s="3"/>
      <c r="O76" s="3"/>
      <c r="V76"/>
      <c r="W76" s="5"/>
    </row>
    <row r="77" spans="5:23" ht="42.75" customHeight="1">
      <c r="E77"/>
      <c r="F77" s="105" t="s">
        <v>32</v>
      </c>
      <c r="G77" s="105"/>
      <c r="H77" s="105"/>
      <c r="I77"/>
      <c r="J77"/>
      <c r="K77"/>
      <c r="L77"/>
      <c r="M77" s="105" t="s">
        <v>33</v>
      </c>
      <c r="N77" s="105"/>
      <c r="O77" s="105"/>
      <c r="V77"/>
      <c r="W77"/>
    </row>
  </sheetData>
  <sheetProtection algorithmName="SHA-512" hashValue="Xp/WUbBq/dbrByv32ug7jEafx8M3zXRjyU1epPZNCUGU5ynCW6Sub57sH1etMZ4KqPRhK/OaZnPd/DeNvCzV+Q==" saltValue="ZeiORpdjX+YKvbxOteRFqQ==" spinCount="100000" sheet="1" objects="1" scenarios="1" selectLockedCells="1"/>
  <mergeCells count="21">
    <mergeCell ref="M77:O77"/>
    <mergeCell ref="M6:M7"/>
    <mergeCell ref="B6:B7"/>
    <mergeCell ref="A3:B3"/>
    <mergeCell ref="P3:R3"/>
    <mergeCell ref="F3:J3"/>
    <mergeCell ref="P4:R4"/>
    <mergeCell ref="D6:D7"/>
    <mergeCell ref="A4:B4"/>
    <mergeCell ref="G5:M5"/>
    <mergeCell ref="C6:C7"/>
    <mergeCell ref="F4:J4"/>
    <mergeCell ref="A6:A7"/>
    <mergeCell ref="E6:J6"/>
    <mergeCell ref="F77:H77"/>
    <mergeCell ref="P1:Q1"/>
    <mergeCell ref="G1:J1"/>
    <mergeCell ref="B1:E1"/>
    <mergeCell ref="N5:T5"/>
    <mergeCell ref="A5:F5"/>
    <mergeCell ref="A2:I2"/>
  </mergeCells>
  <phoneticPr fontId="0" type="noConversion"/>
  <conditionalFormatting sqref="T8:T42">
    <cfRule type="cellIs" dxfId="2" priority="1" stopIfTrue="1" operator="between">
      <formula>0</formula>
      <formula>9.99</formula>
    </cfRule>
    <cfRule type="cellIs" dxfId="1" priority="2" stopIfTrue="1" operator="between">
      <formula>10</formula>
      <formula>14.99</formula>
    </cfRule>
    <cfRule type="cellIs" dxfId="0" priority="3" stopIfTrue="1" operator="between">
      <formula>15</formula>
      <formula>20</formula>
    </cfRule>
  </conditionalFormatting>
  <dataValidations xWindow="265" yWindow="256" count="3">
    <dataValidation allowBlank="1" showInputMessage="1" showErrorMessage="1" promptTitle="     Inscrire  F  ou  G" prompt="_x000a_   Saisie indispensable_x000a_     pour différencier_x000a_       les barèmes" sqref="C6"/>
    <dataValidation type="custom" allowBlank="1" showErrorMessage="1" errorTitle="--------- ATTENTION ----------" error="Ne rien inscrire dans cette cellule qui contient une formule." sqref="A43 D43:T45">
      <formula1>"&amp;&amp;&amp;"</formula1>
    </dataValidation>
    <dataValidation type="list" allowBlank="1" showInputMessage="1" showErrorMessage="1" sqref="C8:C42">
      <formula1>"F,G"</formula1>
    </dataValidation>
  </dataValidations>
  <printOptions horizontalCentered="1"/>
  <pageMargins left="0.23622047244094491" right="0" top="0.51181102362204722" bottom="0.51181102362204722" header="0.51181102362204722" footer="0.51181102362204722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DISQUE</vt:lpstr>
      <vt:lpstr>Ensemble_des_plages_colorées</vt:lpstr>
      <vt:lpstr>Ensemble_des_plages_de_formules</vt:lpstr>
      <vt:lpstr>Ensemble_des_plages_de_saisie_de_perf</vt:lpstr>
      <vt:lpstr>DISQUE!Zone_d_impression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garnaud</dc:creator>
  <cp:lastModifiedBy>Utilisateur</cp:lastModifiedBy>
  <cp:lastPrinted>2012-10-21T10:12:45Z</cp:lastPrinted>
  <dcterms:created xsi:type="dcterms:W3CDTF">2000-09-07T13:17:03Z</dcterms:created>
  <dcterms:modified xsi:type="dcterms:W3CDTF">2017-09-24T22:19:44Z</dcterms:modified>
</cp:coreProperties>
</file>