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35" windowHeight="9120" activeTab="0"/>
  </bookViews>
  <sheets>
    <sheet name="Haies" sheetId="1" r:id="rId1"/>
  </sheets>
  <definedNames>
    <definedName name="Ensemble_des_plages_colorées">'Haies'!$F$7:$K$45,'Haies'!$C$43:$E$45,'Haies'!$A$43</definedName>
    <definedName name="Ensemble_des_plages_de_formules">'Haies'!$G$8:$K$42,'Haies'!$D$43:$K$45,'Haies'!$A$43</definedName>
    <definedName name="Ensemble_des_plages_de_saisie_de_perf">'Haies'!$D$8:$E$42</definedName>
    <definedName name="noteélan">#REF!</definedName>
    <definedName name="noteperf">#REF!</definedName>
    <definedName name="noteprojet">#REF!</definedName>
    <definedName name="perfélan">#REF!</definedName>
    <definedName name="perffilles">#REF!</definedName>
    <definedName name="perfgars">#REF!</definedName>
    <definedName name="projet">#REF!</definedName>
  </definedNames>
  <calcPr fullCalcOnLoad="1"/>
</workbook>
</file>

<file path=xl/sharedStrings.xml><?xml version="1.0" encoding="utf-8"?>
<sst xmlns="http://schemas.openxmlformats.org/spreadsheetml/2006/main" count="38" uniqueCount="36">
  <si>
    <t>NOMS</t>
  </si>
  <si>
    <t>Prénoms</t>
  </si>
  <si>
    <t>EPS</t>
  </si>
  <si>
    <t>Sx</t>
  </si>
  <si>
    <t>Min.</t>
  </si>
  <si>
    <t>Moy.</t>
  </si>
  <si>
    <t>Max.</t>
  </si>
  <si>
    <t>note</t>
  </si>
  <si>
    <t>total</t>
  </si>
  <si>
    <t>/ 20</t>
  </si>
  <si>
    <t xml:space="preserve">candidat </t>
  </si>
  <si>
    <t>garçon</t>
  </si>
  <si>
    <t>G</t>
  </si>
  <si>
    <t>Lycée :</t>
  </si>
  <si>
    <t>F</t>
  </si>
  <si>
    <t>La meilleure performance réalisée</t>
  </si>
  <si>
    <t>Ecart</t>
  </si>
  <si>
    <t>Classe</t>
  </si>
  <si>
    <t>ACTIVITÉ</t>
  </si>
  <si>
    <t>perf filles</t>
  </si>
  <si>
    <t>perf gars</t>
  </si>
  <si>
    <t>note perf</t>
  </si>
  <si>
    <t>TOTAL</t>
  </si>
  <si>
    <t>note PERF</t>
  </si>
  <si>
    <t>/ 15</t>
  </si>
  <si>
    <t>HAIES</t>
  </si>
  <si>
    <t>COURSES</t>
  </si>
  <si>
    <t>PLAT</t>
  </si>
  <si>
    <t>/ 3</t>
  </si>
  <si>
    <t>/ 2</t>
  </si>
  <si>
    <t>échauffement</t>
  </si>
  <si>
    <t>écart</t>
  </si>
  <si>
    <t>BAC PRO CCF 2012</t>
  </si>
  <si>
    <t>fille</t>
  </si>
  <si>
    <t>Ne pas oublier de remplir la colonne Sx (Sexe).</t>
  </si>
  <si>
    <t>Ne pas écrire dans les cellules "colorées".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</si>
</sst>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"/>
    <numFmt numFmtId="181" formatCode="0.0"/>
    <numFmt numFmtId="182" formatCode="&quot;Vrai&quot;;&quot;Vrai&quot;;&quot;Faux&quot;"/>
    <numFmt numFmtId="183" formatCode="&quot;Actif&quot;;&quot;Actif&quot;;&quot;Inactif&quot;"/>
    <numFmt numFmtId="184" formatCode="?0.00"/>
    <numFmt numFmtId="185" formatCode="?0.0"/>
    <numFmt numFmtId="186" formatCode="0&quot; élèves&quot;"/>
    <numFmt numFmtId="187" formatCode="m:ss"/>
    <numFmt numFmtId="188" formatCode="m:ss.00"/>
    <numFmt numFmtId="189" formatCode="0.000"/>
    <numFmt numFmtId="190" formatCode="0.0000"/>
  </numFmts>
  <fonts count="5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2"/>
    </font>
    <font>
      <sz val="10"/>
      <color indexed="10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17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sz val="8"/>
      <name val="Tahoma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FF0000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0"/>
      <color rgb="FF0061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6" fillId="30" borderId="0" applyNumberFormat="0" applyBorder="0" applyAlignment="0" applyProtection="0"/>
    <xf numFmtId="9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08">
    <xf numFmtId="0" fontId="0" fillId="0" borderId="0" xfId="0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6" fillId="0" borderId="0" xfId="0" applyNumberFormat="1" applyFont="1" applyBorder="1" applyAlignment="1">
      <alignment horizontal="center" wrapText="1"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9" fillId="0" borderId="10" xfId="0" applyFont="1" applyBorder="1" applyAlignment="1" applyProtection="1">
      <alignment horizontal="left" vertical="center"/>
      <protection locked="0"/>
    </xf>
    <xf numFmtId="0" fontId="19" fillId="0" borderId="12" xfId="0" applyFont="1" applyBorder="1" applyAlignment="1" applyProtection="1">
      <alignment horizontal="left" vertical="center"/>
      <protection locked="0"/>
    </xf>
    <xf numFmtId="0" fontId="19" fillId="0" borderId="13" xfId="0" applyFont="1" applyBorder="1" applyAlignment="1" applyProtection="1">
      <alignment horizontal="left" vertical="center"/>
      <protection locked="0"/>
    </xf>
    <xf numFmtId="0" fontId="19" fillId="0" borderId="14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34" borderId="18" xfId="0" applyFont="1" applyFill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9" fillId="34" borderId="19" xfId="0" applyFont="1" applyFill="1" applyBorder="1" applyAlignment="1" applyProtection="1">
      <alignment horizontal="center" vertical="center"/>
      <protection/>
    </xf>
    <xf numFmtId="0" fontId="19" fillId="34" borderId="20" xfId="0" applyFont="1" applyFill="1" applyBorder="1" applyAlignment="1" applyProtection="1">
      <alignment horizontal="center" vertical="center"/>
      <protection/>
    </xf>
    <xf numFmtId="0" fontId="6" fillId="35" borderId="18" xfId="0" applyFont="1" applyFill="1" applyBorder="1" applyAlignment="1" applyProtection="1">
      <alignment horizontal="center" vertical="center"/>
      <protection/>
    </xf>
    <xf numFmtId="0" fontId="6" fillId="35" borderId="19" xfId="0" applyFont="1" applyFill="1" applyBorder="1" applyAlignment="1" applyProtection="1">
      <alignment horizontal="center" vertical="center"/>
      <protection/>
    </xf>
    <xf numFmtId="0" fontId="6" fillId="35" borderId="2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14" fontId="8" fillId="0" borderId="21" xfId="0" applyNumberFormat="1" applyFont="1" applyFill="1" applyBorder="1" applyAlignment="1" applyProtection="1">
      <alignment vertical="center"/>
      <protection locked="0"/>
    </xf>
    <xf numFmtId="14" fontId="8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0" fontId="19" fillId="0" borderId="22" xfId="0" applyFont="1" applyBorder="1" applyAlignment="1" applyProtection="1">
      <alignment horizontal="left" vertical="center"/>
      <protection locked="0"/>
    </xf>
    <xf numFmtId="0" fontId="19" fillId="0" borderId="17" xfId="0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vertical="center"/>
      <protection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181" fontId="22" fillId="0" borderId="10" xfId="0" applyNumberFormat="1" applyFont="1" applyBorder="1" applyAlignment="1">
      <alignment horizontal="center" wrapText="1"/>
    </xf>
    <xf numFmtId="1" fontId="22" fillId="0" borderId="10" xfId="0" applyNumberFormat="1" applyFont="1" applyBorder="1" applyAlignment="1">
      <alignment horizontal="center" wrapText="1"/>
    </xf>
    <xf numFmtId="2" fontId="22" fillId="0" borderId="10" xfId="0" applyNumberFormat="1" applyFont="1" applyBorder="1" applyAlignment="1">
      <alignment horizontal="center" wrapText="1"/>
    </xf>
    <xf numFmtId="0" fontId="7" fillId="0" borderId="15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7" fillId="36" borderId="10" xfId="0" applyFont="1" applyFill="1" applyBorder="1" applyAlignment="1" applyProtection="1">
      <alignment horizontal="center" vertical="center"/>
      <protection/>
    </xf>
    <xf numFmtId="0" fontId="13" fillId="37" borderId="26" xfId="0" applyFont="1" applyFill="1" applyBorder="1" applyAlignment="1" applyProtection="1">
      <alignment/>
      <protection/>
    </xf>
    <xf numFmtId="185" fontId="13" fillId="37" borderId="26" xfId="0" applyNumberFormat="1" applyFont="1" applyFill="1" applyBorder="1" applyAlignment="1" applyProtection="1">
      <alignment horizontal="center"/>
      <protection/>
    </xf>
    <xf numFmtId="0" fontId="13" fillId="37" borderId="10" xfId="0" applyFont="1" applyFill="1" applyBorder="1" applyAlignment="1" applyProtection="1">
      <alignment/>
      <protection/>
    </xf>
    <xf numFmtId="1" fontId="4" fillId="0" borderId="0" xfId="0" applyNumberFormat="1" applyFont="1" applyBorder="1" applyAlignment="1">
      <alignment horizontal="center" wrapText="1"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1" fontId="22" fillId="0" borderId="0" xfId="0" applyNumberFormat="1" applyFont="1" applyBorder="1" applyAlignment="1">
      <alignment horizontal="center" wrapText="1"/>
    </xf>
    <xf numFmtId="181" fontId="4" fillId="0" borderId="0" xfId="0" applyNumberFormat="1" applyFont="1" applyBorder="1" applyAlignment="1" applyProtection="1">
      <alignment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6" fillId="35" borderId="30" xfId="0" applyFont="1" applyFill="1" applyBorder="1" applyAlignment="1" applyProtection="1">
      <alignment horizontal="center" vertical="center"/>
      <protection/>
    </xf>
    <xf numFmtId="0" fontId="6" fillId="35" borderId="31" xfId="0" applyFont="1" applyFill="1" applyBorder="1" applyAlignment="1" applyProtection="1">
      <alignment horizontal="center" vertical="center"/>
      <protection/>
    </xf>
    <xf numFmtId="0" fontId="6" fillId="35" borderId="32" xfId="0" applyFont="1" applyFill="1" applyBorder="1" applyAlignment="1" applyProtection="1">
      <alignment horizontal="center" vertical="center"/>
      <protection/>
    </xf>
    <xf numFmtId="0" fontId="19" fillId="34" borderId="10" xfId="0" applyFont="1" applyFill="1" applyBorder="1" applyAlignment="1" applyProtection="1">
      <alignment horizontal="center" vertical="center"/>
      <protection/>
    </xf>
    <xf numFmtId="0" fontId="18" fillId="38" borderId="26" xfId="0" applyNumberFormat="1" applyFont="1" applyFill="1" applyBorder="1" applyAlignment="1" applyProtection="1">
      <alignment horizontal="center" vertical="center"/>
      <protection/>
    </xf>
    <xf numFmtId="0" fontId="19" fillId="34" borderId="17" xfId="0" applyFont="1" applyFill="1" applyBorder="1" applyAlignment="1" applyProtection="1">
      <alignment horizontal="center" vertical="center"/>
      <protection/>
    </xf>
    <xf numFmtId="0" fontId="19" fillId="34" borderId="14" xfId="0" applyFont="1" applyFill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16" fillId="0" borderId="34" xfId="45" applyFont="1" applyFill="1" applyBorder="1" applyAlignment="1" applyProtection="1">
      <alignment horizontal="center" vertical="center" wrapText="1"/>
      <protection/>
    </xf>
    <xf numFmtId="0" fontId="16" fillId="0" borderId="34" xfId="45" applyFont="1" applyFill="1" applyBorder="1" applyAlignment="1" applyProtection="1">
      <alignment horizontal="center" vertical="center"/>
      <protection/>
    </xf>
    <xf numFmtId="0" fontId="16" fillId="0" borderId="35" xfId="45" applyFont="1" applyFill="1" applyBorder="1" applyAlignment="1" applyProtection="1">
      <alignment horizontal="center" vertical="center"/>
      <protection/>
    </xf>
    <xf numFmtId="0" fontId="19" fillId="39" borderId="18" xfId="0" applyFont="1" applyFill="1" applyBorder="1" applyAlignment="1" applyProtection="1">
      <alignment horizontal="center" vertical="center"/>
      <protection locked="0"/>
    </xf>
    <xf numFmtId="0" fontId="19" fillId="39" borderId="19" xfId="0" applyFont="1" applyFill="1" applyBorder="1" applyAlignment="1" applyProtection="1">
      <alignment horizontal="center" vertical="center"/>
      <protection locked="0"/>
    </xf>
    <xf numFmtId="0" fontId="19" fillId="39" borderId="2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wrapText="1"/>
    </xf>
    <xf numFmtId="14" fontId="8" fillId="40" borderId="36" xfId="0" applyNumberFormat="1" applyFont="1" applyFill="1" applyBorder="1" applyAlignment="1" applyProtection="1">
      <alignment horizontal="center" vertical="center"/>
      <protection locked="0"/>
    </xf>
    <xf numFmtId="14" fontId="8" fillId="40" borderId="37" xfId="0" applyNumberFormat="1" applyFont="1" applyFill="1" applyBorder="1" applyAlignment="1" applyProtection="1">
      <alignment horizontal="center" vertical="center"/>
      <protection locked="0"/>
    </xf>
    <xf numFmtId="14" fontId="8" fillId="40" borderId="32" xfId="0" applyNumberFormat="1" applyFont="1" applyFill="1" applyBorder="1" applyAlignment="1" applyProtection="1">
      <alignment horizontal="center" vertical="center"/>
      <protection locked="0"/>
    </xf>
    <xf numFmtId="0" fontId="12" fillId="40" borderId="38" xfId="0" applyFont="1" applyFill="1" applyBorder="1" applyAlignment="1" applyProtection="1">
      <alignment horizontal="center" vertical="center"/>
      <protection locked="0"/>
    </xf>
    <xf numFmtId="0" fontId="12" fillId="40" borderId="39" xfId="0" applyFont="1" applyFill="1" applyBorder="1" applyAlignment="1" applyProtection="1">
      <alignment horizontal="center" vertical="center"/>
      <protection locked="0"/>
    </xf>
    <xf numFmtId="0" fontId="12" fillId="40" borderId="40" xfId="0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Border="1" applyAlignment="1">
      <alignment horizontal="center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20" fillId="0" borderId="38" xfId="0" applyFont="1" applyFill="1" applyBorder="1" applyAlignment="1" applyProtection="1">
      <alignment horizontal="left" vertical="center"/>
      <protection locked="0"/>
    </xf>
    <xf numFmtId="0" fontId="20" fillId="0" borderId="39" xfId="0" applyFont="1" applyFill="1" applyBorder="1" applyAlignment="1" applyProtection="1">
      <alignment horizontal="left" vertical="center"/>
      <protection locked="0"/>
    </xf>
    <xf numFmtId="0" fontId="20" fillId="0" borderId="4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1" fillId="40" borderId="38" xfId="0" applyFont="1" applyFill="1" applyBorder="1" applyAlignment="1" applyProtection="1">
      <alignment horizontal="center" vertical="center"/>
      <protection locked="0"/>
    </xf>
    <xf numFmtId="0" fontId="21" fillId="40" borderId="40" xfId="0" applyFont="1" applyFill="1" applyBorder="1" applyAlignment="1" applyProtection="1">
      <alignment horizontal="center" vertical="center"/>
      <protection locked="0"/>
    </xf>
    <xf numFmtId="0" fontId="12" fillId="40" borderId="41" xfId="0" applyFont="1" applyFill="1" applyBorder="1" applyAlignment="1" applyProtection="1">
      <alignment horizontal="center" vertical="center"/>
      <protection locked="0"/>
    </xf>
    <xf numFmtId="0" fontId="12" fillId="40" borderId="42" xfId="0" applyFont="1" applyFill="1" applyBorder="1" applyAlignment="1" applyProtection="1">
      <alignment horizontal="center" vertical="center"/>
      <protection locked="0"/>
    </xf>
    <xf numFmtId="0" fontId="12" fillId="40" borderId="30" xfId="0" applyFont="1" applyFill="1" applyBorder="1" applyAlignment="1" applyProtection="1">
      <alignment horizontal="center" vertical="center"/>
      <protection locked="0"/>
    </xf>
    <xf numFmtId="0" fontId="12" fillId="40" borderId="33" xfId="0" applyFont="1" applyFill="1" applyBorder="1" applyAlignment="1" applyProtection="1">
      <alignment horizontal="center" vertical="center"/>
      <protection locked="0"/>
    </xf>
    <xf numFmtId="0" fontId="12" fillId="40" borderId="43" xfId="0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 horizontal="center"/>
      <protection/>
    </xf>
    <xf numFmtId="0" fontId="17" fillId="0" borderId="44" xfId="45" applyFont="1" applyFill="1" applyBorder="1" applyAlignment="1" applyProtection="1">
      <alignment horizontal="center" vertical="center"/>
      <protection/>
    </xf>
    <xf numFmtId="0" fontId="17" fillId="0" borderId="45" xfId="45" applyFont="1" applyFill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0" borderId="2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6">
    <dxf>
      <font>
        <b/>
        <i val="0"/>
      </font>
      <fill>
        <patternFill>
          <bgColor indexed="44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  <color auto="1"/>
      </font>
      <fill>
        <patternFill>
          <bgColor rgb="FFCCFFFF"/>
        </patternFill>
      </fill>
      <border/>
    </dxf>
    <dxf>
      <font>
        <b/>
        <i val="0"/>
      </font>
      <fill>
        <patternFill>
          <bgColor rgb="FF99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showGridLines="0" tabSelected="1" zoomScalePageLayoutView="0" workbookViewId="0" topLeftCell="A1">
      <pane ySplit="7" topLeftCell="A8" activePane="bottomLeft" state="frozen"/>
      <selection pane="topLeft" activeCell="B41" sqref="B41"/>
      <selection pane="bottomLeft" activeCell="B11" sqref="B11"/>
    </sheetView>
  </sheetViews>
  <sheetFormatPr defaultColWidth="11.00390625" defaultRowHeight="12.75"/>
  <cols>
    <col min="1" max="1" width="13.125" style="5" customWidth="1"/>
    <col min="2" max="2" width="8.75390625" style="5" customWidth="1"/>
    <col min="3" max="3" width="4.125" style="5" customWidth="1"/>
    <col min="4" max="4" width="6.25390625" style="5" customWidth="1"/>
    <col min="5" max="5" width="6.125" style="5" customWidth="1"/>
    <col min="6" max="6" width="7.00390625" style="5" customWidth="1"/>
    <col min="7" max="9" width="5.125" style="5" customWidth="1"/>
    <col min="10" max="10" width="12.00390625" style="5" customWidth="1"/>
    <col min="11" max="11" width="5.125" style="5" customWidth="1"/>
    <col min="12" max="12" width="5.75390625" style="5" customWidth="1"/>
    <col min="13" max="13" width="8.375" style="5" customWidth="1"/>
    <col min="14" max="16384" width="11.375" style="5" customWidth="1"/>
  </cols>
  <sheetData>
    <row r="1" spans="1:12" s="29" customFormat="1" ht="15.75" customHeight="1" thickBot="1">
      <c r="A1" s="84" t="s">
        <v>13</v>
      </c>
      <c r="B1" s="85"/>
      <c r="C1" s="85"/>
      <c r="D1" s="86"/>
      <c r="E1" s="30"/>
      <c r="F1" s="79" t="s">
        <v>32</v>
      </c>
      <c r="G1" s="80"/>
      <c r="H1" s="80"/>
      <c r="I1" s="81"/>
      <c r="J1" s="89" t="s">
        <v>2</v>
      </c>
      <c r="K1" s="90"/>
      <c r="L1" s="30"/>
    </row>
    <row r="2" spans="1:12" s="29" customFormat="1" ht="15" customHeight="1" thickBot="1">
      <c r="A2" s="87"/>
      <c r="B2" s="87"/>
      <c r="C2" s="87"/>
      <c r="D2" s="87"/>
      <c r="E2" s="87"/>
      <c r="F2" s="87"/>
      <c r="G2" s="87"/>
      <c r="H2" s="87"/>
      <c r="I2" s="88"/>
      <c r="J2" s="88"/>
      <c r="K2" s="88"/>
      <c r="L2" s="88"/>
    </row>
    <row r="3" spans="1:12" s="29" customFormat="1" ht="15.75" customHeight="1" thickBot="1">
      <c r="A3" s="94" t="s">
        <v>17</v>
      </c>
      <c r="B3" s="95"/>
      <c r="C3" s="30"/>
      <c r="D3" s="23"/>
      <c r="E3" s="91" t="s">
        <v>18</v>
      </c>
      <c r="F3" s="92"/>
      <c r="G3" s="92"/>
      <c r="H3" s="92"/>
      <c r="I3" s="93"/>
      <c r="J3" s="30"/>
      <c r="K3" s="30"/>
      <c r="L3" s="30"/>
    </row>
    <row r="4" spans="1:12" s="29" customFormat="1" ht="15.75" customHeight="1" thickBot="1">
      <c r="A4" s="83"/>
      <c r="B4" s="83"/>
      <c r="C4" s="31"/>
      <c r="D4" s="32"/>
      <c r="E4" s="76" t="s">
        <v>25</v>
      </c>
      <c r="F4" s="77"/>
      <c r="G4" s="77"/>
      <c r="H4" s="77"/>
      <c r="I4" s="78"/>
      <c r="J4" s="30"/>
      <c r="K4" s="30"/>
      <c r="L4" s="30"/>
    </row>
    <row r="5" spans="1:12" ht="21.75" customHeight="1" thickBot="1">
      <c r="A5" s="36" t="s">
        <v>34</v>
      </c>
      <c r="B5" s="7"/>
      <c r="C5" s="7"/>
      <c r="D5" s="9"/>
      <c r="E5" s="9"/>
      <c r="F5" s="9"/>
      <c r="G5" s="9"/>
      <c r="I5" s="8" t="s">
        <v>35</v>
      </c>
      <c r="J5" s="9"/>
      <c r="K5" s="9"/>
      <c r="L5" s="9"/>
    </row>
    <row r="6" spans="1:11" ht="15.75" customHeight="1" thickBot="1">
      <c r="A6" s="104" t="s">
        <v>0</v>
      </c>
      <c r="B6" s="102" t="s">
        <v>1</v>
      </c>
      <c r="C6" s="106" t="s">
        <v>3</v>
      </c>
      <c r="D6" s="96" t="s">
        <v>26</v>
      </c>
      <c r="E6" s="97"/>
      <c r="F6" s="100" t="s">
        <v>22</v>
      </c>
      <c r="G6" s="45" t="s">
        <v>23</v>
      </c>
      <c r="H6" s="98" t="s">
        <v>31</v>
      </c>
      <c r="I6" s="17" t="s">
        <v>7</v>
      </c>
      <c r="J6" s="18" t="s">
        <v>30</v>
      </c>
      <c r="K6" s="17" t="s">
        <v>8</v>
      </c>
    </row>
    <row r="7" spans="1:11" ht="25.5" customHeight="1" thickBot="1">
      <c r="A7" s="105"/>
      <c r="B7" s="103"/>
      <c r="C7" s="107"/>
      <c r="D7" s="68" t="s">
        <v>27</v>
      </c>
      <c r="E7" s="68" t="s">
        <v>25</v>
      </c>
      <c r="F7" s="101"/>
      <c r="G7" s="69" t="s">
        <v>24</v>
      </c>
      <c r="H7" s="99"/>
      <c r="I7" s="70" t="s">
        <v>28</v>
      </c>
      <c r="J7" s="71" t="s">
        <v>29</v>
      </c>
      <c r="K7" s="70" t="s">
        <v>9</v>
      </c>
    </row>
    <row r="8" spans="1:12" ht="14.25" customHeight="1">
      <c r="A8" s="34" t="s">
        <v>10</v>
      </c>
      <c r="B8" s="35" t="s">
        <v>11</v>
      </c>
      <c r="C8" s="37" t="s">
        <v>12</v>
      </c>
      <c r="D8" s="46">
        <v>40</v>
      </c>
      <c r="E8" s="20">
        <v>46.3</v>
      </c>
      <c r="F8" s="58">
        <f>IF(COUNTA(D8:E8)=2,SUM(D8:E8),"")</f>
        <v>86.3</v>
      </c>
      <c r="G8" s="66">
        <f aca="true" t="shared" si="0" ref="G8:G42">IF(AND(ISTEXT(C8),ISNUMBER(F8)),IF(C8="f",VLOOKUP(F8,$E$55:$G$75,3),VLOOKUP(F8,$F$55:$G$75,2)),"")</f>
        <v>9</v>
      </c>
      <c r="H8" s="61">
        <f>IF(COUNTA(D8:E8)=2,E8-D8,"")</f>
        <v>6.299999999999997</v>
      </c>
      <c r="I8" s="21">
        <f>IF(H8="","",VLOOKUP(H8,$I$55:$J$58,2))</f>
        <v>1</v>
      </c>
      <c r="J8" s="72">
        <v>2</v>
      </c>
      <c r="K8" s="26">
        <f>IF(J8="","",G8+I8+J8)</f>
        <v>12</v>
      </c>
      <c r="L8" s="10"/>
    </row>
    <row r="9" spans="1:11" ht="14.25" customHeight="1">
      <c r="A9" s="14" t="s">
        <v>10</v>
      </c>
      <c r="B9" s="13" t="s">
        <v>33</v>
      </c>
      <c r="C9" s="38" t="s">
        <v>14</v>
      </c>
      <c r="D9" s="47">
        <v>50</v>
      </c>
      <c r="E9" s="19">
        <v>54.3</v>
      </c>
      <c r="F9" s="59">
        <f aca="true" t="shared" si="1" ref="F9:F42">IF(COUNTA(D9:E9)=2,SUM(D9:E9),"")</f>
        <v>104.3</v>
      </c>
      <c r="G9" s="64">
        <f t="shared" si="0"/>
        <v>6.75</v>
      </c>
      <c r="H9" s="62">
        <f aca="true" t="shared" si="2" ref="H9:H42">IF(COUNTA(D9:E9)=2,E9-D9,"")</f>
        <v>4.299999999999997</v>
      </c>
      <c r="I9" s="24">
        <f aca="true" t="shared" si="3" ref="I9:I42">IF(H9="","",VLOOKUP(H9,$I$55:$J$58,2))</f>
        <v>2</v>
      </c>
      <c r="J9" s="73">
        <v>2</v>
      </c>
      <c r="K9" s="27">
        <f aca="true" t="shared" si="4" ref="K9:K42">IF(J9="","",G9+I9+J9)</f>
        <v>10.75</v>
      </c>
    </row>
    <row r="10" spans="1:11" ht="14.25" customHeight="1">
      <c r="A10" s="14"/>
      <c r="B10" s="13"/>
      <c r="C10" s="38"/>
      <c r="D10" s="47"/>
      <c r="E10" s="19"/>
      <c r="F10" s="59">
        <f t="shared" si="1"/>
      </c>
      <c r="G10" s="64">
        <f t="shared" si="0"/>
      </c>
      <c r="H10" s="62">
        <f t="shared" si="2"/>
      </c>
      <c r="I10" s="24">
        <f t="shared" si="3"/>
      </c>
      <c r="J10" s="73"/>
      <c r="K10" s="27">
        <f t="shared" si="4"/>
      </c>
    </row>
    <row r="11" spans="1:11" ht="14.25" customHeight="1">
      <c r="A11" s="14"/>
      <c r="B11" s="13"/>
      <c r="C11" s="38"/>
      <c r="D11" s="47"/>
      <c r="E11" s="19"/>
      <c r="F11" s="59">
        <f t="shared" si="1"/>
      </c>
      <c r="G11" s="64">
        <f t="shared" si="0"/>
      </c>
      <c r="H11" s="62">
        <f t="shared" si="2"/>
      </c>
      <c r="I11" s="24">
        <f t="shared" si="3"/>
      </c>
      <c r="J11" s="73"/>
      <c r="K11" s="27">
        <f t="shared" si="4"/>
      </c>
    </row>
    <row r="12" spans="1:11" ht="14.25" customHeight="1">
      <c r="A12" s="14"/>
      <c r="B12" s="13"/>
      <c r="C12" s="38"/>
      <c r="D12" s="47"/>
      <c r="E12" s="19"/>
      <c r="F12" s="59">
        <f t="shared" si="1"/>
      </c>
      <c r="G12" s="64">
        <f t="shared" si="0"/>
      </c>
      <c r="H12" s="62">
        <f t="shared" si="2"/>
      </c>
      <c r="I12" s="24">
        <f t="shared" si="3"/>
      </c>
      <c r="J12" s="73"/>
      <c r="K12" s="27">
        <f t="shared" si="4"/>
      </c>
    </row>
    <row r="13" spans="1:11" ht="14.25" customHeight="1">
      <c r="A13" s="14"/>
      <c r="B13" s="13"/>
      <c r="C13" s="38"/>
      <c r="D13" s="47"/>
      <c r="E13" s="19"/>
      <c r="F13" s="59">
        <f t="shared" si="1"/>
      </c>
      <c r="G13" s="64">
        <f t="shared" si="0"/>
      </c>
      <c r="H13" s="62">
        <f t="shared" si="2"/>
      </c>
      <c r="I13" s="24">
        <f t="shared" si="3"/>
      </c>
      <c r="J13" s="73"/>
      <c r="K13" s="27">
        <f t="shared" si="4"/>
      </c>
    </row>
    <row r="14" spans="1:11" ht="14.25" customHeight="1">
      <c r="A14" s="14"/>
      <c r="B14" s="13"/>
      <c r="C14" s="38"/>
      <c r="D14" s="47"/>
      <c r="E14" s="19"/>
      <c r="F14" s="59">
        <f t="shared" si="1"/>
      </c>
      <c r="G14" s="64">
        <f t="shared" si="0"/>
      </c>
      <c r="H14" s="62">
        <f t="shared" si="2"/>
      </c>
      <c r="I14" s="24">
        <f t="shared" si="3"/>
      </c>
      <c r="J14" s="73"/>
      <c r="K14" s="27">
        <f t="shared" si="4"/>
      </c>
    </row>
    <row r="15" spans="1:11" ht="14.25" customHeight="1">
      <c r="A15" s="14"/>
      <c r="B15" s="13"/>
      <c r="C15" s="38"/>
      <c r="D15" s="47"/>
      <c r="E15" s="19"/>
      <c r="F15" s="59">
        <f t="shared" si="1"/>
      </c>
      <c r="G15" s="64">
        <f t="shared" si="0"/>
      </c>
      <c r="H15" s="62">
        <f t="shared" si="2"/>
      </c>
      <c r="I15" s="24">
        <f t="shared" si="3"/>
      </c>
      <c r="J15" s="73"/>
      <c r="K15" s="27">
        <f t="shared" si="4"/>
      </c>
    </row>
    <row r="16" spans="1:11" ht="14.25" customHeight="1">
      <c r="A16" s="14"/>
      <c r="B16" s="13"/>
      <c r="C16" s="38"/>
      <c r="D16" s="47"/>
      <c r="E16" s="19"/>
      <c r="F16" s="59">
        <f t="shared" si="1"/>
      </c>
      <c r="G16" s="64">
        <f t="shared" si="0"/>
      </c>
      <c r="H16" s="62">
        <f t="shared" si="2"/>
      </c>
      <c r="I16" s="24">
        <f t="shared" si="3"/>
      </c>
      <c r="J16" s="73"/>
      <c r="K16" s="27">
        <f t="shared" si="4"/>
      </c>
    </row>
    <row r="17" spans="1:11" ht="14.25" customHeight="1">
      <c r="A17" s="14"/>
      <c r="B17" s="13"/>
      <c r="C17" s="38"/>
      <c r="D17" s="47"/>
      <c r="E17" s="19"/>
      <c r="F17" s="59">
        <f t="shared" si="1"/>
      </c>
      <c r="G17" s="64">
        <f t="shared" si="0"/>
      </c>
      <c r="H17" s="62">
        <f t="shared" si="2"/>
      </c>
      <c r="I17" s="24">
        <f t="shared" si="3"/>
      </c>
      <c r="J17" s="73"/>
      <c r="K17" s="27">
        <f t="shared" si="4"/>
      </c>
    </row>
    <row r="18" spans="1:11" ht="14.25" customHeight="1">
      <c r="A18" s="14"/>
      <c r="B18" s="13"/>
      <c r="C18" s="38"/>
      <c r="D18" s="47"/>
      <c r="E18" s="19"/>
      <c r="F18" s="59">
        <f t="shared" si="1"/>
      </c>
      <c r="G18" s="64">
        <f t="shared" si="0"/>
      </c>
      <c r="H18" s="62">
        <f t="shared" si="2"/>
      </c>
      <c r="I18" s="24">
        <f t="shared" si="3"/>
      </c>
      <c r="J18" s="73"/>
      <c r="K18" s="27">
        <f t="shared" si="4"/>
      </c>
    </row>
    <row r="19" spans="1:11" ht="14.25" customHeight="1">
      <c r="A19" s="14"/>
      <c r="B19" s="13"/>
      <c r="C19" s="38"/>
      <c r="D19" s="47"/>
      <c r="E19" s="19"/>
      <c r="F19" s="59">
        <f t="shared" si="1"/>
      </c>
      <c r="G19" s="64">
        <f t="shared" si="0"/>
      </c>
      <c r="H19" s="62">
        <f t="shared" si="2"/>
      </c>
      <c r="I19" s="24">
        <f t="shared" si="3"/>
      </c>
      <c r="J19" s="73"/>
      <c r="K19" s="27">
        <f t="shared" si="4"/>
      </c>
    </row>
    <row r="20" spans="1:11" ht="14.25" customHeight="1">
      <c r="A20" s="14"/>
      <c r="B20" s="13"/>
      <c r="C20" s="38"/>
      <c r="D20" s="47"/>
      <c r="E20" s="19"/>
      <c r="F20" s="59">
        <f t="shared" si="1"/>
      </c>
      <c r="G20" s="64">
        <f t="shared" si="0"/>
      </c>
      <c r="H20" s="62">
        <f t="shared" si="2"/>
      </c>
      <c r="I20" s="24">
        <f t="shared" si="3"/>
      </c>
      <c r="J20" s="73"/>
      <c r="K20" s="27">
        <f t="shared" si="4"/>
      </c>
    </row>
    <row r="21" spans="1:11" ht="14.25" customHeight="1">
      <c r="A21" s="14"/>
      <c r="B21" s="13"/>
      <c r="C21" s="38"/>
      <c r="D21" s="47"/>
      <c r="E21" s="19"/>
      <c r="F21" s="59">
        <f t="shared" si="1"/>
      </c>
      <c r="G21" s="64">
        <f t="shared" si="0"/>
      </c>
      <c r="H21" s="62">
        <f t="shared" si="2"/>
      </c>
      <c r="I21" s="24">
        <f t="shared" si="3"/>
      </c>
      <c r="J21" s="73"/>
      <c r="K21" s="27">
        <f t="shared" si="4"/>
      </c>
    </row>
    <row r="22" spans="1:11" ht="14.25" customHeight="1">
      <c r="A22" s="14"/>
      <c r="B22" s="13"/>
      <c r="C22" s="38"/>
      <c r="D22" s="47"/>
      <c r="E22" s="19"/>
      <c r="F22" s="59">
        <f t="shared" si="1"/>
      </c>
      <c r="G22" s="64">
        <f t="shared" si="0"/>
      </c>
      <c r="H22" s="62">
        <f t="shared" si="2"/>
      </c>
      <c r="I22" s="24">
        <f t="shared" si="3"/>
      </c>
      <c r="J22" s="73"/>
      <c r="K22" s="27">
        <f t="shared" si="4"/>
      </c>
    </row>
    <row r="23" spans="1:11" ht="14.25" customHeight="1">
      <c r="A23" s="14"/>
      <c r="B23" s="13"/>
      <c r="C23" s="38"/>
      <c r="D23" s="47"/>
      <c r="E23" s="19"/>
      <c r="F23" s="59">
        <f t="shared" si="1"/>
      </c>
      <c r="G23" s="64">
        <f t="shared" si="0"/>
      </c>
      <c r="H23" s="62">
        <f t="shared" si="2"/>
      </c>
      <c r="I23" s="24">
        <f t="shared" si="3"/>
      </c>
      <c r="J23" s="73"/>
      <c r="K23" s="27">
        <f t="shared" si="4"/>
      </c>
    </row>
    <row r="24" spans="1:11" ht="14.25" customHeight="1">
      <c r="A24" s="14"/>
      <c r="B24" s="13"/>
      <c r="C24" s="38"/>
      <c r="D24" s="47"/>
      <c r="E24" s="19"/>
      <c r="F24" s="59">
        <f t="shared" si="1"/>
      </c>
      <c r="G24" s="64">
        <f t="shared" si="0"/>
      </c>
      <c r="H24" s="62">
        <f t="shared" si="2"/>
      </c>
      <c r="I24" s="24">
        <f t="shared" si="3"/>
      </c>
      <c r="J24" s="73"/>
      <c r="K24" s="27">
        <f t="shared" si="4"/>
      </c>
    </row>
    <row r="25" spans="1:11" ht="14.25" customHeight="1">
      <c r="A25" s="14"/>
      <c r="B25" s="13"/>
      <c r="C25" s="38"/>
      <c r="D25" s="47"/>
      <c r="E25" s="19"/>
      <c r="F25" s="59">
        <f t="shared" si="1"/>
      </c>
      <c r="G25" s="64">
        <f t="shared" si="0"/>
      </c>
      <c r="H25" s="62">
        <f t="shared" si="2"/>
      </c>
      <c r="I25" s="24">
        <f t="shared" si="3"/>
      </c>
      <c r="J25" s="73"/>
      <c r="K25" s="27">
        <f t="shared" si="4"/>
      </c>
    </row>
    <row r="26" spans="1:11" ht="14.25" customHeight="1">
      <c r="A26" s="14"/>
      <c r="B26" s="13"/>
      <c r="C26" s="38"/>
      <c r="D26" s="47"/>
      <c r="E26" s="19"/>
      <c r="F26" s="59">
        <f t="shared" si="1"/>
      </c>
      <c r="G26" s="64">
        <f t="shared" si="0"/>
      </c>
      <c r="H26" s="62">
        <f t="shared" si="2"/>
      </c>
      <c r="I26" s="24">
        <f t="shared" si="3"/>
      </c>
      <c r="J26" s="73"/>
      <c r="K26" s="27">
        <f t="shared" si="4"/>
      </c>
    </row>
    <row r="27" spans="1:11" ht="14.25" customHeight="1">
      <c r="A27" s="14"/>
      <c r="B27" s="13"/>
      <c r="C27" s="38"/>
      <c r="D27" s="47"/>
      <c r="E27" s="19"/>
      <c r="F27" s="59">
        <f t="shared" si="1"/>
      </c>
      <c r="G27" s="64">
        <f t="shared" si="0"/>
      </c>
      <c r="H27" s="62">
        <f t="shared" si="2"/>
      </c>
      <c r="I27" s="24">
        <f t="shared" si="3"/>
      </c>
      <c r="J27" s="73"/>
      <c r="K27" s="27">
        <f t="shared" si="4"/>
      </c>
    </row>
    <row r="28" spans="1:11" ht="14.25" customHeight="1">
      <c r="A28" s="14"/>
      <c r="B28" s="13"/>
      <c r="C28" s="38"/>
      <c r="D28" s="47"/>
      <c r="E28" s="19"/>
      <c r="F28" s="59">
        <f t="shared" si="1"/>
      </c>
      <c r="G28" s="64">
        <f t="shared" si="0"/>
      </c>
      <c r="H28" s="62">
        <f t="shared" si="2"/>
      </c>
      <c r="I28" s="24">
        <f t="shared" si="3"/>
      </c>
      <c r="J28" s="73"/>
      <c r="K28" s="27">
        <f t="shared" si="4"/>
      </c>
    </row>
    <row r="29" spans="1:11" ht="14.25" customHeight="1">
      <c r="A29" s="14"/>
      <c r="B29" s="13"/>
      <c r="C29" s="38"/>
      <c r="D29" s="47"/>
      <c r="E29" s="19"/>
      <c r="F29" s="59">
        <f t="shared" si="1"/>
      </c>
      <c r="G29" s="64">
        <f t="shared" si="0"/>
      </c>
      <c r="H29" s="62">
        <f t="shared" si="2"/>
      </c>
      <c r="I29" s="24">
        <f t="shared" si="3"/>
      </c>
      <c r="J29" s="73"/>
      <c r="K29" s="27">
        <f t="shared" si="4"/>
      </c>
    </row>
    <row r="30" spans="1:11" ht="14.25" customHeight="1">
      <c r="A30" s="14"/>
      <c r="B30" s="13"/>
      <c r="C30" s="38"/>
      <c r="D30" s="47"/>
      <c r="E30" s="19"/>
      <c r="F30" s="59">
        <f t="shared" si="1"/>
      </c>
      <c r="G30" s="64">
        <f t="shared" si="0"/>
      </c>
      <c r="H30" s="62">
        <f t="shared" si="2"/>
      </c>
      <c r="I30" s="24">
        <f t="shared" si="3"/>
      </c>
      <c r="J30" s="73"/>
      <c r="K30" s="27">
        <f t="shared" si="4"/>
      </c>
    </row>
    <row r="31" spans="1:11" ht="14.25" customHeight="1">
      <c r="A31" s="14"/>
      <c r="B31" s="13"/>
      <c r="C31" s="38"/>
      <c r="D31" s="47"/>
      <c r="E31" s="19"/>
      <c r="F31" s="59">
        <f t="shared" si="1"/>
      </c>
      <c r="G31" s="64">
        <f t="shared" si="0"/>
      </c>
      <c r="H31" s="62">
        <f t="shared" si="2"/>
      </c>
      <c r="I31" s="24">
        <f t="shared" si="3"/>
      </c>
      <c r="J31" s="73"/>
      <c r="K31" s="27">
        <f t="shared" si="4"/>
      </c>
    </row>
    <row r="32" spans="1:11" ht="14.25" customHeight="1">
      <c r="A32" s="14"/>
      <c r="B32" s="13"/>
      <c r="C32" s="38"/>
      <c r="D32" s="47"/>
      <c r="E32" s="19"/>
      <c r="F32" s="59">
        <f t="shared" si="1"/>
      </c>
      <c r="G32" s="64">
        <f t="shared" si="0"/>
      </c>
      <c r="H32" s="62">
        <f t="shared" si="2"/>
      </c>
      <c r="I32" s="24">
        <f t="shared" si="3"/>
      </c>
      <c r="J32" s="73"/>
      <c r="K32" s="27">
        <f t="shared" si="4"/>
      </c>
    </row>
    <row r="33" spans="1:11" ht="14.25" customHeight="1">
      <c r="A33" s="14"/>
      <c r="B33" s="13"/>
      <c r="C33" s="38"/>
      <c r="D33" s="47"/>
      <c r="E33" s="19"/>
      <c r="F33" s="59">
        <f t="shared" si="1"/>
      </c>
      <c r="G33" s="64">
        <f t="shared" si="0"/>
      </c>
      <c r="H33" s="62">
        <f t="shared" si="2"/>
      </c>
      <c r="I33" s="24">
        <f t="shared" si="3"/>
      </c>
      <c r="J33" s="73"/>
      <c r="K33" s="27">
        <f t="shared" si="4"/>
      </c>
    </row>
    <row r="34" spans="1:11" ht="14.25" customHeight="1">
      <c r="A34" s="14"/>
      <c r="B34" s="13"/>
      <c r="C34" s="38"/>
      <c r="D34" s="47"/>
      <c r="E34" s="19"/>
      <c r="F34" s="59">
        <f t="shared" si="1"/>
      </c>
      <c r="G34" s="64">
        <f t="shared" si="0"/>
      </c>
      <c r="H34" s="62">
        <f t="shared" si="2"/>
      </c>
      <c r="I34" s="24">
        <f t="shared" si="3"/>
      </c>
      <c r="J34" s="73"/>
      <c r="K34" s="27">
        <f t="shared" si="4"/>
      </c>
    </row>
    <row r="35" spans="1:11" ht="14.25" customHeight="1">
      <c r="A35" s="14"/>
      <c r="B35" s="13"/>
      <c r="C35" s="38"/>
      <c r="D35" s="47"/>
      <c r="E35" s="19"/>
      <c r="F35" s="59">
        <f t="shared" si="1"/>
      </c>
      <c r="G35" s="64">
        <f t="shared" si="0"/>
      </c>
      <c r="H35" s="62">
        <f t="shared" si="2"/>
      </c>
      <c r="I35" s="24">
        <f t="shared" si="3"/>
      </c>
      <c r="J35" s="73"/>
      <c r="K35" s="27">
        <f t="shared" si="4"/>
      </c>
    </row>
    <row r="36" spans="1:11" ht="14.25" customHeight="1">
      <c r="A36" s="14"/>
      <c r="B36" s="13"/>
      <c r="C36" s="38"/>
      <c r="D36" s="47"/>
      <c r="E36" s="19"/>
      <c r="F36" s="59">
        <f t="shared" si="1"/>
      </c>
      <c r="G36" s="64">
        <f t="shared" si="0"/>
      </c>
      <c r="H36" s="62">
        <f t="shared" si="2"/>
      </c>
      <c r="I36" s="24">
        <f t="shared" si="3"/>
      </c>
      <c r="J36" s="73"/>
      <c r="K36" s="27">
        <f t="shared" si="4"/>
      </c>
    </row>
    <row r="37" spans="1:11" ht="14.25" customHeight="1">
      <c r="A37" s="14"/>
      <c r="B37" s="13"/>
      <c r="C37" s="38"/>
      <c r="D37" s="47"/>
      <c r="E37" s="19"/>
      <c r="F37" s="59">
        <f t="shared" si="1"/>
      </c>
      <c r="G37" s="64">
        <f t="shared" si="0"/>
      </c>
      <c r="H37" s="62">
        <f t="shared" si="2"/>
      </c>
      <c r="I37" s="24">
        <f t="shared" si="3"/>
      </c>
      <c r="J37" s="73"/>
      <c r="K37" s="27">
        <f t="shared" si="4"/>
      </c>
    </row>
    <row r="38" spans="1:11" ht="14.25" customHeight="1">
      <c r="A38" s="14"/>
      <c r="B38" s="13"/>
      <c r="C38" s="38"/>
      <c r="D38" s="47"/>
      <c r="E38" s="19"/>
      <c r="F38" s="59">
        <f t="shared" si="1"/>
      </c>
      <c r="G38" s="64">
        <f t="shared" si="0"/>
      </c>
      <c r="H38" s="62">
        <f t="shared" si="2"/>
      </c>
      <c r="I38" s="24">
        <f t="shared" si="3"/>
      </c>
      <c r="J38" s="73"/>
      <c r="K38" s="27">
        <f t="shared" si="4"/>
      </c>
    </row>
    <row r="39" spans="1:11" ht="14.25" customHeight="1">
      <c r="A39" s="14"/>
      <c r="B39" s="13"/>
      <c r="C39" s="38"/>
      <c r="D39" s="47"/>
      <c r="E39" s="19"/>
      <c r="F39" s="59">
        <f t="shared" si="1"/>
      </c>
      <c r="G39" s="64">
        <f t="shared" si="0"/>
      </c>
      <c r="H39" s="62">
        <f t="shared" si="2"/>
      </c>
      <c r="I39" s="24">
        <f t="shared" si="3"/>
      </c>
      <c r="J39" s="73"/>
      <c r="K39" s="27">
        <f t="shared" si="4"/>
      </c>
    </row>
    <row r="40" spans="1:11" ht="14.25" customHeight="1">
      <c r="A40" s="14"/>
      <c r="B40" s="13"/>
      <c r="C40" s="38"/>
      <c r="D40" s="47"/>
      <c r="E40" s="19"/>
      <c r="F40" s="59">
        <f t="shared" si="1"/>
      </c>
      <c r="G40" s="64">
        <f t="shared" si="0"/>
      </c>
      <c r="H40" s="62">
        <f t="shared" si="2"/>
      </c>
      <c r="I40" s="24">
        <f t="shared" si="3"/>
      </c>
      <c r="J40" s="73"/>
      <c r="K40" s="27">
        <f t="shared" si="4"/>
      </c>
    </row>
    <row r="41" spans="1:11" ht="14.25" customHeight="1">
      <c r="A41" s="14"/>
      <c r="B41" s="13"/>
      <c r="C41" s="38"/>
      <c r="D41" s="47"/>
      <c r="E41" s="19"/>
      <c r="F41" s="59">
        <f t="shared" si="1"/>
      </c>
      <c r="G41" s="64">
        <f t="shared" si="0"/>
      </c>
      <c r="H41" s="62">
        <f t="shared" si="2"/>
      </c>
      <c r="I41" s="24">
        <f t="shared" si="3"/>
      </c>
      <c r="J41" s="73"/>
      <c r="K41" s="27">
        <f t="shared" si="4"/>
      </c>
    </row>
    <row r="42" spans="1:11" ht="14.25" customHeight="1" thickBot="1">
      <c r="A42" s="15"/>
      <c r="B42" s="16"/>
      <c r="C42" s="39"/>
      <c r="D42" s="48"/>
      <c r="E42" s="22"/>
      <c r="F42" s="60">
        <f t="shared" si="1"/>
      </c>
      <c r="G42" s="67">
        <f t="shared" si="0"/>
      </c>
      <c r="H42" s="63">
        <f t="shared" si="2"/>
      </c>
      <c r="I42" s="25">
        <f t="shared" si="3"/>
      </c>
      <c r="J42" s="74"/>
      <c r="K42" s="28">
        <f t="shared" si="4"/>
      </c>
    </row>
    <row r="43" spans="1:11" ht="16.5" customHeight="1">
      <c r="A43" s="65" t="str">
        <f>IF(COUNTA(A8:A42)=0,"",IF(COUNTA(A8:A42)&gt;1,COUNTA(A8:A42)&amp;"  élèves",COUNTA(A8:A42)&amp;"  élève"))</f>
        <v>2  élèves</v>
      </c>
      <c r="B43" s="11"/>
      <c r="C43" s="50" t="s">
        <v>4</v>
      </c>
      <c r="D43" s="51">
        <f aca="true" t="shared" si="5" ref="D43:I43">IF(ISERROR(AVERAGE(D8:D42)),"",MIN(D8:D42))</f>
        <v>40</v>
      </c>
      <c r="E43" s="51">
        <f t="shared" si="5"/>
        <v>46.3</v>
      </c>
      <c r="F43" s="51">
        <f t="shared" si="5"/>
        <v>86.3</v>
      </c>
      <c r="G43" s="51">
        <f t="shared" si="5"/>
        <v>6.75</v>
      </c>
      <c r="H43" s="51">
        <f t="shared" si="5"/>
        <v>4.299999999999997</v>
      </c>
      <c r="I43" s="51">
        <f t="shared" si="5"/>
        <v>1</v>
      </c>
      <c r="J43" s="51">
        <f>IF(ISERROR(AVERAGE(J8:J42)),"",MIN(J8:J42))</f>
        <v>2</v>
      </c>
      <c r="K43" s="51">
        <f>IF(ISERROR(AVERAGE(K8:K42)),"",MIN(K8:K42))</f>
        <v>10.75</v>
      </c>
    </row>
    <row r="44" spans="1:11" ht="16.5" customHeight="1">
      <c r="A44" s="49" t="str">
        <f>IF(A43="","",IF(COUNTIF(C8:C42,"f")&gt;1,"dont    "&amp;COUNTIF(C8:C42,"f")&amp;"   filles",COUNTIF(C8:C42,"f")&amp;"  fille"))</f>
        <v>1  fille</v>
      </c>
      <c r="B44" s="11"/>
      <c r="C44" s="52" t="s">
        <v>5</v>
      </c>
      <c r="D44" s="51">
        <f aca="true" t="shared" si="6" ref="D44:I44">IF(ISERROR(AVERAGE(D8:D42)),"",AVERAGE(D8:D42))</f>
        <v>45</v>
      </c>
      <c r="E44" s="51">
        <f t="shared" si="6"/>
        <v>50.3</v>
      </c>
      <c r="F44" s="51">
        <f t="shared" si="6"/>
        <v>95.3</v>
      </c>
      <c r="G44" s="51">
        <f t="shared" si="6"/>
        <v>7.875</v>
      </c>
      <c r="H44" s="51">
        <f t="shared" si="6"/>
        <v>5.299999999999997</v>
      </c>
      <c r="I44" s="51">
        <f t="shared" si="6"/>
        <v>1.5</v>
      </c>
      <c r="J44" s="51">
        <f>IF(ISERROR(AVERAGE(J8:J42)),"",AVERAGE(J8:J42))</f>
        <v>2</v>
      </c>
      <c r="K44" s="51">
        <f>IF(ISERROR(AVERAGE(K8:K42)),"",AVERAGE(K8:K42))</f>
        <v>11.375</v>
      </c>
    </row>
    <row r="45" spans="1:11" ht="16.5" customHeight="1">
      <c r="A45" s="11"/>
      <c r="B45" s="11"/>
      <c r="C45" s="52" t="s">
        <v>6</v>
      </c>
      <c r="D45" s="51">
        <f aca="true" t="shared" si="7" ref="D45:I45">IF(ISERROR(AVERAGE(D8:D42)),"",MAX(D8:D42))</f>
        <v>50</v>
      </c>
      <c r="E45" s="51">
        <f t="shared" si="7"/>
        <v>54.3</v>
      </c>
      <c r="F45" s="51">
        <f t="shared" si="7"/>
        <v>104.3</v>
      </c>
      <c r="G45" s="51">
        <f t="shared" si="7"/>
        <v>9</v>
      </c>
      <c r="H45" s="51">
        <f t="shared" si="7"/>
        <v>6.299999999999997</v>
      </c>
      <c r="I45" s="51">
        <f t="shared" si="7"/>
        <v>2</v>
      </c>
      <c r="J45" s="51">
        <f>IF(ISERROR(AVERAGE(J8:J42)),"",MAX(J8:J42))</f>
        <v>2</v>
      </c>
      <c r="K45" s="51">
        <f>IF(ISERROR(AVERAGE(K8:K42)),"",MAX(K8:K42))</f>
        <v>12</v>
      </c>
    </row>
    <row r="46" ht="16.5" customHeight="1">
      <c r="A46" s="6"/>
    </row>
    <row r="47" ht="16.5" customHeight="1"/>
    <row r="48" ht="16.5" customHeight="1">
      <c r="A48" s="12"/>
    </row>
    <row r="51" spans="1:12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1:12" ht="12.75" hidden="1">
      <c r="A52" s="33"/>
      <c r="B52" s="33"/>
      <c r="C52" s="33"/>
      <c r="D52" s="40"/>
      <c r="E52" s="40"/>
      <c r="F52" s="40"/>
      <c r="G52" s="33"/>
      <c r="H52" s="33"/>
      <c r="I52" s="33"/>
      <c r="J52" s="33"/>
      <c r="K52" s="33"/>
      <c r="L52" s="33"/>
    </row>
    <row r="53" spans="7:11" ht="12.75" hidden="1">
      <c r="G53" s="3"/>
      <c r="J53" s="3"/>
      <c r="K53" s="3"/>
    </row>
    <row r="54" spans="5:15" ht="25.5" hidden="1">
      <c r="E54" s="41" t="s">
        <v>19</v>
      </c>
      <c r="F54" s="41" t="s">
        <v>20</v>
      </c>
      <c r="G54" s="41" t="s">
        <v>21</v>
      </c>
      <c r="L54" s="33"/>
      <c r="M54" s="55"/>
      <c r="N54" s="55"/>
      <c r="O54" s="55"/>
    </row>
    <row r="55" spans="5:15" ht="12.75" hidden="1">
      <c r="E55" s="42">
        <v>0</v>
      </c>
      <c r="F55" s="42">
        <v>0</v>
      </c>
      <c r="G55" s="44">
        <v>15</v>
      </c>
      <c r="I55" s="43">
        <v>-100</v>
      </c>
      <c r="J55" s="1">
        <v>3</v>
      </c>
      <c r="L55" s="56"/>
      <c r="M55" s="56"/>
      <c r="N55" s="57"/>
      <c r="O55" s="55"/>
    </row>
    <row r="56" spans="5:15" ht="12.75" hidden="1">
      <c r="E56" s="42">
        <v>85.61</v>
      </c>
      <c r="F56" s="42">
        <v>75.31</v>
      </c>
      <c r="G56" s="44">
        <v>14.25</v>
      </c>
      <c r="I56" s="1">
        <v>3.0001</v>
      </c>
      <c r="J56" s="1">
        <v>2</v>
      </c>
      <c r="L56" s="56"/>
      <c r="M56" s="56"/>
      <c r="N56" s="57"/>
      <c r="O56" s="55"/>
    </row>
    <row r="57" spans="5:15" ht="12.75" hidden="1">
      <c r="E57" s="42">
        <v>87.21000000000001</v>
      </c>
      <c r="F57" s="42">
        <v>76.81</v>
      </c>
      <c r="G57" s="44">
        <v>13.5</v>
      </c>
      <c r="I57" s="1">
        <v>5</v>
      </c>
      <c r="J57" s="1">
        <v>1</v>
      </c>
      <c r="L57" s="56"/>
      <c r="M57" s="56"/>
      <c r="N57" s="57"/>
      <c r="O57" s="55"/>
    </row>
    <row r="58" spans="5:15" ht="12.75" hidden="1">
      <c r="E58" s="42">
        <v>88.81</v>
      </c>
      <c r="F58" s="42">
        <v>78.31</v>
      </c>
      <c r="G58" s="44">
        <v>12.75</v>
      </c>
      <c r="I58" s="1">
        <v>10.0001</v>
      </c>
      <c r="J58" s="1">
        <v>0</v>
      </c>
      <c r="L58" s="56"/>
      <c r="M58" s="56"/>
      <c r="N58" s="57"/>
      <c r="O58" s="55"/>
    </row>
    <row r="59" spans="5:15" ht="12.75" hidden="1">
      <c r="E59" s="42">
        <v>90.41000000000001</v>
      </c>
      <c r="F59" s="42">
        <v>79.81</v>
      </c>
      <c r="G59" s="44">
        <v>12</v>
      </c>
      <c r="L59" s="56"/>
      <c r="M59" s="56"/>
      <c r="N59" s="57"/>
      <c r="O59" s="55"/>
    </row>
    <row r="60" spans="5:15" ht="12.75" hidden="1">
      <c r="E60" s="42">
        <v>92.01</v>
      </c>
      <c r="F60" s="42">
        <v>81.31</v>
      </c>
      <c r="G60" s="44">
        <v>11.25</v>
      </c>
      <c r="L60" s="56"/>
      <c r="M60" s="56"/>
      <c r="N60" s="57"/>
      <c r="O60" s="55"/>
    </row>
    <row r="61" spans="5:15" ht="12.75" hidden="1">
      <c r="E61" s="42">
        <v>93.71000000000001</v>
      </c>
      <c r="F61" s="42">
        <v>82.91</v>
      </c>
      <c r="G61" s="44">
        <v>10.5</v>
      </c>
      <c r="L61" s="56"/>
      <c r="M61" s="56"/>
      <c r="N61" s="57"/>
      <c r="O61" s="55"/>
    </row>
    <row r="62" spans="5:15" ht="12.75" hidden="1">
      <c r="E62" s="42">
        <v>95.41</v>
      </c>
      <c r="F62" s="42">
        <v>84.51</v>
      </c>
      <c r="G62" s="44">
        <v>9.75</v>
      </c>
      <c r="L62" s="56"/>
      <c r="M62" s="56"/>
      <c r="N62" s="57"/>
      <c r="O62" s="55"/>
    </row>
    <row r="63" spans="5:15" ht="12.75" hidden="1">
      <c r="E63" s="42">
        <v>97.11</v>
      </c>
      <c r="F63" s="42">
        <v>86.11</v>
      </c>
      <c r="G63" s="44">
        <v>9</v>
      </c>
      <c r="L63" s="56"/>
      <c r="M63" s="56"/>
      <c r="N63" s="57"/>
      <c r="O63" s="55"/>
    </row>
    <row r="64" spans="5:15" ht="12.75" hidden="1">
      <c r="E64" s="42">
        <v>98.91</v>
      </c>
      <c r="F64" s="42">
        <v>87.91</v>
      </c>
      <c r="G64" s="44">
        <v>8.25</v>
      </c>
      <c r="I64"/>
      <c r="J64" s="2"/>
      <c r="L64" s="56"/>
      <c r="M64" s="56"/>
      <c r="N64" s="57"/>
      <c r="O64" s="55"/>
    </row>
    <row r="65" spans="5:15" ht="12.75" hidden="1">
      <c r="E65" s="42">
        <v>100.71</v>
      </c>
      <c r="F65" s="42">
        <v>89.51</v>
      </c>
      <c r="G65" s="44">
        <v>7.5</v>
      </c>
      <c r="I65" s="82" t="s">
        <v>16</v>
      </c>
      <c r="J65" s="82"/>
      <c r="L65" s="56"/>
      <c r="M65" s="56"/>
      <c r="N65" s="57"/>
      <c r="O65" s="55"/>
    </row>
    <row r="66" spans="5:15" ht="12.75" hidden="1">
      <c r="E66" s="42">
        <v>102.51</v>
      </c>
      <c r="F66" s="42">
        <v>91.21</v>
      </c>
      <c r="G66" s="44">
        <v>6.75</v>
      </c>
      <c r="L66" s="56"/>
      <c r="M66" s="56"/>
      <c r="N66" s="57"/>
      <c r="O66" s="55"/>
    </row>
    <row r="67" spans="5:15" ht="12.75" hidden="1">
      <c r="E67" s="42">
        <v>104.31</v>
      </c>
      <c r="F67" s="42">
        <v>92.91</v>
      </c>
      <c r="G67" s="44">
        <v>6</v>
      </c>
      <c r="L67" s="56"/>
      <c r="M67" s="56"/>
      <c r="N67" s="57"/>
      <c r="O67" s="55"/>
    </row>
    <row r="68" spans="5:15" ht="12.75" hidden="1">
      <c r="E68" s="42">
        <v>106.21</v>
      </c>
      <c r="F68" s="42">
        <v>94.71</v>
      </c>
      <c r="G68" s="44">
        <v>5.25</v>
      </c>
      <c r="L68" s="56"/>
      <c r="M68" s="56"/>
      <c r="N68" s="57"/>
      <c r="O68" s="55"/>
    </row>
    <row r="69" spans="5:15" ht="12.75" hidden="1">
      <c r="E69" s="42">
        <v>108.11</v>
      </c>
      <c r="F69" s="42">
        <v>96.51</v>
      </c>
      <c r="G69" s="44">
        <v>4.5</v>
      </c>
      <c r="L69" s="56"/>
      <c r="M69" s="56"/>
      <c r="N69" s="57"/>
      <c r="O69" s="55"/>
    </row>
    <row r="70" spans="5:15" ht="12.75" hidden="1">
      <c r="E70" s="42">
        <v>110.01</v>
      </c>
      <c r="F70" s="42">
        <v>98.31</v>
      </c>
      <c r="G70" s="44">
        <v>3.75</v>
      </c>
      <c r="L70" s="56"/>
      <c r="M70" s="56"/>
      <c r="N70" s="57"/>
      <c r="O70" s="55"/>
    </row>
    <row r="71" spans="5:15" ht="12.75" hidden="1">
      <c r="E71" s="42">
        <v>112.01</v>
      </c>
      <c r="F71" s="42">
        <v>100.21</v>
      </c>
      <c r="G71" s="44">
        <v>3</v>
      </c>
      <c r="L71" s="56"/>
      <c r="M71" s="56"/>
      <c r="N71" s="57"/>
      <c r="O71" s="55"/>
    </row>
    <row r="72" spans="5:15" ht="12.75" hidden="1">
      <c r="E72" s="42">
        <v>114.01</v>
      </c>
      <c r="F72" s="42">
        <v>102.11</v>
      </c>
      <c r="G72" s="44">
        <v>2.25</v>
      </c>
      <c r="L72" s="56"/>
      <c r="M72" s="56"/>
      <c r="N72" s="57"/>
      <c r="O72" s="55"/>
    </row>
    <row r="73" spans="5:15" ht="12.75" hidden="1">
      <c r="E73" s="54">
        <v>116.01</v>
      </c>
      <c r="F73" s="42">
        <v>104.01</v>
      </c>
      <c r="G73" s="44">
        <v>1.5</v>
      </c>
      <c r="L73" s="56"/>
      <c r="M73" s="56"/>
      <c r="N73" s="57"/>
      <c r="O73" s="55"/>
    </row>
    <row r="74" spans="5:15" ht="12.75" hidden="1">
      <c r="E74" s="42">
        <v>118.01</v>
      </c>
      <c r="F74" s="42">
        <v>105.91</v>
      </c>
      <c r="G74" s="44">
        <v>0.75</v>
      </c>
      <c r="L74" s="56"/>
      <c r="M74" s="56"/>
      <c r="N74" s="57"/>
      <c r="O74" s="55"/>
    </row>
    <row r="75" spans="5:15" ht="12.75" hidden="1">
      <c r="E75" s="42">
        <v>120.01</v>
      </c>
      <c r="F75" s="42">
        <v>107.81</v>
      </c>
      <c r="G75" s="44">
        <v>0</v>
      </c>
      <c r="L75" s="55"/>
      <c r="M75" s="55"/>
      <c r="N75" s="55"/>
      <c r="O75" s="55"/>
    </row>
    <row r="76" spans="5:7" ht="12.75" hidden="1">
      <c r="E76" s="4"/>
      <c r="F76" s="4"/>
      <c r="G76" s="53"/>
    </row>
    <row r="77" spans="4:11" ht="24.75" customHeight="1" hidden="1">
      <c r="D77"/>
      <c r="E77" s="75" t="s">
        <v>15</v>
      </c>
      <c r="F77" s="75"/>
      <c r="G77" s="75"/>
      <c r="H77"/>
      <c r="I77"/>
      <c r="J77"/>
      <c r="K77"/>
    </row>
    <row r="78" ht="12.75" hidden="1"/>
  </sheetData>
  <sheetProtection password="D14B" sheet="1" selectLockedCells="1"/>
  <mergeCells count="17">
    <mergeCell ref="A3:B3"/>
    <mergeCell ref="D6:E6"/>
    <mergeCell ref="H6:H7"/>
    <mergeCell ref="F6:F7"/>
    <mergeCell ref="B6:B7"/>
    <mergeCell ref="A6:A7"/>
    <mergeCell ref="C6:C7"/>
    <mergeCell ref="E77:G77"/>
    <mergeCell ref="E4:I4"/>
    <mergeCell ref="F1:I1"/>
    <mergeCell ref="I65:J65"/>
    <mergeCell ref="A4:B4"/>
    <mergeCell ref="A1:D1"/>
    <mergeCell ref="A2:H2"/>
    <mergeCell ref="I2:L2"/>
    <mergeCell ref="J1:K1"/>
    <mergeCell ref="E3:I3"/>
  </mergeCells>
  <conditionalFormatting sqref="H8:H42 K8:K42">
    <cfRule type="cellIs" priority="7" dxfId="3" operator="between" stopIfTrue="1">
      <formula>0</formula>
      <formula>9.99</formula>
    </cfRule>
    <cfRule type="cellIs" priority="8" dxfId="4" operator="between" stopIfTrue="1">
      <formula>10</formula>
      <formula>14.99</formula>
    </cfRule>
    <cfRule type="cellIs" priority="9" dxfId="5" operator="between" stopIfTrue="1">
      <formula>15</formula>
      <formula>20</formula>
    </cfRule>
  </conditionalFormatting>
  <dataValidations count="4">
    <dataValidation type="custom" allowBlank="1" showErrorMessage="1" errorTitle="--------- ATTENTION ----------" error="Ne rien inscrire dans cette cellule qui contient une formule." sqref="D43:K45 A43">
      <formula1>"&amp;&amp;&amp;"</formula1>
    </dataValidation>
    <dataValidation allowBlank="1" showInputMessage="1" showErrorMessage="1" promptTitle="     Inscrire  F  ou  G" prompt="&#10;   Saisie indispensable&#10;     pour différencier&#10;       les barèmes" sqref="C6"/>
    <dataValidation type="list" allowBlank="1" showInputMessage="1" showErrorMessage="1" sqref="C8:C42">
      <formula1>"F,G"</formula1>
    </dataValidation>
    <dataValidation type="decimal" operator="lessThanOrEqual" allowBlank="1" showErrorMessage="1" prompt="NOTE &lt; 2" error="NOTE &lt; 2" sqref="J8:J42">
      <formula1>2</formula1>
    </dataValidation>
  </dataValidations>
  <printOptions horizontalCentered="1"/>
  <pageMargins left="0" right="0" top="0.5118110236220472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Invité</dc:creator>
  <cp:keywords/>
  <dc:description/>
  <cp:lastModifiedBy>Invité</cp:lastModifiedBy>
  <cp:lastPrinted>2007-10-26T10:05:00Z</cp:lastPrinted>
  <dcterms:created xsi:type="dcterms:W3CDTF">2000-09-07T13:17:03Z</dcterms:created>
  <dcterms:modified xsi:type="dcterms:W3CDTF">2010-07-09T07:36:16Z</dcterms:modified>
  <cp:category/>
  <cp:version/>
  <cp:contentType/>
  <cp:contentStatus/>
</cp:coreProperties>
</file>