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filterPrivacy="1" defaultThemeVersion="153222"/>
  <bookViews>
    <workbookView xWindow="0" yWindow="0" windowWidth="19200" windowHeight="11745"/>
  </bookViews>
  <sheets>
    <sheet name="Bilan de compétences" sheetId="1" r:id="rId1"/>
  </sheets>
  <calcPr calcId="17102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3" i="1" l="1"/>
  <c r="I23" i="1"/>
  <c r="P23" i="1"/>
  <c r="M23" i="1"/>
  <c r="O22" i="1"/>
  <c r="I22" i="1"/>
  <c r="P22" i="1"/>
  <c r="M22" i="1"/>
  <c r="N22" i="1"/>
  <c r="L22" i="1"/>
  <c r="O20" i="1"/>
  <c r="M20" i="1"/>
  <c r="I20" i="1"/>
  <c r="P20" i="1"/>
  <c r="O19" i="1"/>
  <c r="I19" i="1"/>
  <c r="P19" i="1"/>
  <c r="M19" i="1"/>
  <c r="O18" i="1"/>
  <c r="I18" i="1"/>
  <c r="P18" i="1"/>
  <c r="M18" i="1"/>
  <c r="O16" i="1"/>
  <c r="M16" i="1"/>
  <c r="I16" i="1"/>
  <c r="P16" i="1"/>
  <c r="O15" i="1"/>
  <c r="I15" i="1"/>
  <c r="P15" i="1"/>
  <c r="M15" i="1"/>
  <c r="O14" i="1"/>
  <c r="M14" i="1"/>
  <c r="I14" i="1"/>
  <c r="P14" i="1"/>
  <c r="O13" i="1"/>
  <c r="I13" i="1"/>
  <c r="P13" i="1"/>
  <c r="M13" i="1"/>
  <c r="O12" i="1"/>
  <c r="M12" i="1"/>
  <c r="I12" i="1"/>
  <c r="P12" i="1"/>
  <c r="O11" i="1"/>
  <c r="I11" i="1"/>
  <c r="P11" i="1"/>
  <c r="M11" i="1"/>
  <c r="O9" i="1"/>
  <c r="M9" i="1"/>
  <c r="I9" i="1"/>
  <c r="P9" i="1"/>
  <c r="O8" i="1"/>
  <c r="M8" i="1"/>
  <c r="I8" i="1"/>
  <c r="P8" i="1"/>
  <c r="O7" i="1"/>
  <c r="M7" i="1"/>
  <c r="I7" i="1"/>
  <c r="P7" i="1"/>
  <c r="O6" i="1"/>
  <c r="I6" i="1"/>
  <c r="P6" i="1"/>
  <c r="M6" i="1"/>
  <c r="O5" i="1"/>
  <c r="M5" i="1"/>
  <c r="I5" i="1"/>
  <c r="P5" i="1"/>
  <c r="O4" i="1"/>
  <c r="I4" i="1"/>
  <c r="P4" i="1"/>
  <c r="M4" i="1"/>
  <c r="O3" i="1"/>
  <c r="M3" i="1"/>
  <c r="I3" i="1"/>
  <c r="P3" i="1"/>
  <c r="N23" i="1"/>
  <c r="L23" i="1"/>
  <c r="L21" i="1"/>
  <c r="M21" i="1"/>
  <c r="D27" i="1"/>
  <c r="N21" i="1"/>
  <c r="N18" i="1"/>
  <c r="P2" i="1"/>
  <c r="Q2" i="1"/>
  <c r="M10" i="1"/>
  <c r="D25" i="1"/>
  <c r="N4" i="1"/>
  <c r="N7" i="1"/>
  <c r="N13" i="1"/>
  <c r="N16" i="1"/>
  <c r="L16" i="1"/>
  <c r="N9" i="1"/>
  <c r="L9" i="1"/>
  <c r="N6" i="1"/>
  <c r="N11" i="1"/>
  <c r="N15" i="1"/>
  <c r="N19" i="1"/>
  <c r="N8" i="1"/>
  <c r="L7" i="1"/>
  <c r="N12" i="1"/>
  <c r="N14" i="1"/>
  <c r="N20" i="1"/>
  <c r="N3" i="1"/>
  <c r="N5" i="1"/>
  <c r="M2" i="1"/>
  <c r="D24" i="1"/>
  <c r="M17" i="1"/>
  <c r="D26" i="1"/>
  <c r="E29" i="1"/>
  <c r="L11" i="1"/>
  <c r="L10" i="1"/>
  <c r="L18" i="1"/>
  <c r="L17" i="1"/>
  <c r="N17" i="1"/>
  <c r="N10" i="1"/>
  <c r="L3" i="1"/>
  <c r="L2" i="1"/>
  <c r="N2" i="1"/>
</calcChain>
</file>

<file path=xl/sharedStrings.xml><?xml version="1.0" encoding="utf-8"?>
<sst xmlns="http://schemas.openxmlformats.org/spreadsheetml/2006/main" count="52" uniqueCount="51">
  <si>
    <t>Non</t>
  </si>
  <si>
    <t>3/3</t>
  </si>
  <si>
    <t>Notes</t>
  </si>
  <si>
    <t>Éval</t>
  </si>
  <si>
    <t>C1.2 : COMMUNIQUER EN INTERNE</t>
  </si>
  <si>
    <t>C121</t>
  </si>
  <si>
    <t>Rendre compte de son intervention</t>
  </si>
  <si>
    <t>C122</t>
  </si>
  <si>
    <t>C123</t>
  </si>
  <si>
    <t>C311</t>
  </si>
  <si>
    <t>C312</t>
  </si>
  <si>
    <t>C3.3 : EFFECTUER LES CONTRÖLES, LES ESSAIS</t>
  </si>
  <si>
    <t>C331</t>
  </si>
  <si>
    <t>Effectuer les contrôles, les essais</t>
  </si>
  <si>
    <t>C3.4 : REGLER UN SYSTÈME</t>
  </si>
  <si>
    <t>C341</t>
  </si>
  <si>
    <t>C342</t>
  </si>
  <si>
    <t>Note obtenue par calcul automatique</t>
  </si>
  <si>
    <t>/20</t>
  </si>
  <si>
    <t>Renseigner un OR, un BC</t>
  </si>
  <si>
    <t>Utiliser  moyens  com E</t>
  </si>
  <si>
    <t>Remplacer sous-ens, les élém, les fluides</t>
  </si>
  <si>
    <t>Réparer  sous-ens,  élém</t>
  </si>
  <si>
    <t>Effectuer les réglages</t>
  </si>
  <si>
    <t>Mettre à jour les IM</t>
  </si>
  <si>
    <t>Les IM à jour</t>
  </si>
  <si>
    <t>Les réglages conformes</t>
  </si>
  <si>
    <t>Méthodes  respectées</t>
  </si>
  <si>
    <t>Conditions respectées</t>
  </si>
  <si>
    <t>Rétablissement fonction</t>
  </si>
  <si>
    <t>temps respecté</t>
  </si>
  <si>
    <t>fluides complétés</t>
  </si>
  <si>
    <t xml:space="preserve"> vidange  purge  conformes</t>
  </si>
  <si>
    <t>Dép / rep conformes</t>
  </si>
  <si>
    <t>isolés des circuits d'énergies</t>
  </si>
  <si>
    <t>liste appropriée</t>
  </si>
  <si>
    <t xml:space="preserve"> informations recensées</t>
  </si>
  <si>
    <t>OR, BC complétés</t>
  </si>
  <si>
    <t xml:space="preserve">anomalies signalées </t>
  </si>
  <si>
    <t>docs  suivi  renseignés</t>
  </si>
  <si>
    <t>autocontrôle justifie la qualité</t>
  </si>
  <si>
    <t>travaux commentés adaptés</t>
  </si>
  <si>
    <t>C3.1 : REMETTRE EN CONFORMITE LES SYST ,,,</t>
  </si>
  <si>
    <t>% évalués pour C1.2</t>
  </si>
  <si>
    <t>% évalués pour C3.1</t>
  </si>
  <si>
    <t>% évalués pour C3.3</t>
  </si>
  <si>
    <t>% évalués pour C3.4</t>
  </si>
  <si>
    <t>Poids</t>
  </si>
  <si>
    <t>Indicateurs de perf</t>
  </si>
  <si>
    <t>Les AAD utilisés</t>
  </si>
  <si>
    <t>EP2-VTR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</si>
</sst>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12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10"/>
      <color indexed="14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17">
    <xf numFmtId="0" fontId="0" fillId="0" borderId="0" xfId="0"/>
    <xf numFmtId="0" fontId="3" fillId="0" borderId="0" xfId="0" applyFont="1" applyBorder="1" applyAlignment="1" applyProtection="1">
      <alignment horizontal="center" vertical="center"/>
    </xf>
    <xf numFmtId="9" fontId="4" fillId="0" borderId="0" xfId="0" applyNumberFormat="1" applyFont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10" fontId="6" fillId="0" borderId="0" xfId="0" applyNumberFormat="1" applyFont="1" applyFill="1" applyBorder="1" applyAlignment="1" applyProtection="1">
      <alignment vertical="center"/>
    </xf>
    <xf numFmtId="0" fontId="6" fillId="0" borderId="0" xfId="0" applyFont="1" applyFill="1" applyProtection="1"/>
    <xf numFmtId="0" fontId="7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horizontal="center" vertical="center"/>
    </xf>
    <xf numFmtId="12" fontId="10" fillId="0" borderId="3" xfId="0" applyNumberFormat="1" applyFont="1" applyBorder="1" applyAlignment="1" applyProtection="1">
      <alignment horizontal="center" vertical="center"/>
    </xf>
    <xf numFmtId="49" fontId="10" fillId="0" borderId="3" xfId="0" applyNumberFormat="1" applyFont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vertical="center"/>
    </xf>
    <xf numFmtId="1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vertical="center"/>
    </xf>
    <xf numFmtId="1" fontId="6" fillId="0" borderId="0" xfId="0" applyNumberFormat="1" applyFont="1" applyFill="1" applyBorder="1" applyAlignment="1" applyProtection="1">
      <alignment vertical="center"/>
    </xf>
    <xf numFmtId="1" fontId="6" fillId="0" borderId="0" xfId="0" applyNumberFormat="1" applyFont="1" applyFill="1" applyProtection="1"/>
    <xf numFmtId="0" fontId="13" fillId="3" borderId="5" xfId="0" applyFont="1" applyFill="1" applyBorder="1" applyAlignment="1" applyProtection="1">
      <alignment horizontal="left" vertical="center"/>
    </xf>
    <xf numFmtId="1" fontId="12" fillId="0" borderId="0" xfId="0" applyNumberFormat="1" applyFont="1" applyFill="1" applyBorder="1" applyAlignment="1" applyProtection="1">
      <alignment horizontal="center"/>
    </xf>
    <xf numFmtId="2" fontId="12" fillId="0" borderId="0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Fill="1" applyAlignment="1" applyProtection="1">
      <alignment horizontal="center" vertical="center"/>
    </xf>
    <xf numFmtId="1" fontId="12" fillId="0" borderId="0" xfId="0" applyNumberFormat="1" applyFont="1" applyFill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2" fontId="14" fillId="0" borderId="0" xfId="1" applyNumberFormat="1" applyFont="1" applyBorder="1" applyAlignment="1" applyProtection="1">
      <alignment horizontal="center" vertical="center"/>
    </xf>
    <xf numFmtId="0" fontId="3" fillId="4" borderId="6" xfId="0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 applyProtection="1">
      <alignment horizontal="center" vertical="center"/>
      <protection locked="0"/>
    </xf>
    <xf numFmtId="0" fontId="3" fillId="4" borderId="6" xfId="0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13" fillId="3" borderId="5" xfId="0" applyFont="1" applyFill="1" applyBorder="1" applyAlignment="1" applyProtection="1">
      <alignment horizontal="left" vertical="center" wrapText="1"/>
    </xf>
    <xf numFmtId="164" fontId="6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vertical="center" wrapText="1"/>
    </xf>
    <xf numFmtId="0" fontId="3" fillId="0" borderId="0" xfId="0" applyFont="1" applyProtection="1"/>
    <xf numFmtId="0" fontId="2" fillId="0" borderId="3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1" fontId="3" fillId="3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Protection="1"/>
    <xf numFmtId="0" fontId="0" fillId="0" borderId="0" xfId="0" applyProtection="1"/>
    <xf numFmtId="0" fontId="16" fillId="0" borderId="0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center" vertical="center"/>
    </xf>
    <xf numFmtId="165" fontId="6" fillId="0" borderId="0" xfId="0" applyNumberFormat="1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wrapText="1"/>
    </xf>
    <xf numFmtId="1" fontId="6" fillId="0" borderId="0" xfId="0" applyNumberFormat="1" applyFont="1" applyFill="1" applyAlignment="1" applyProtection="1">
      <alignment horizontal="center"/>
    </xf>
    <xf numFmtId="10" fontId="7" fillId="0" borderId="0" xfId="0" applyNumberFormat="1" applyFont="1" applyBorder="1" applyAlignment="1" applyProtection="1">
      <alignment vertical="center"/>
    </xf>
    <xf numFmtId="2" fontId="7" fillId="0" borderId="0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9" fontId="19" fillId="0" borderId="0" xfId="0" applyNumberFormat="1" applyFont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 wrapText="1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 wrapText="1"/>
    </xf>
    <xf numFmtId="0" fontId="9" fillId="0" borderId="13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vertical="center" wrapText="1"/>
    </xf>
    <xf numFmtId="2" fontId="5" fillId="0" borderId="0" xfId="0" applyNumberFormat="1" applyFont="1" applyFill="1" applyBorder="1" applyAlignment="1" applyProtection="1">
      <alignment horizontal="center" vertical="center"/>
    </xf>
    <xf numFmtId="2" fontId="12" fillId="0" borderId="0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 applyProtection="1">
      <alignment horizontal="center" vertical="center" wrapText="1"/>
    </xf>
    <xf numFmtId="9" fontId="1" fillId="2" borderId="6" xfId="0" applyNumberFormat="1" applyFont="1" applyFill="1" applyBorder="1" applyAlignment="1" applyProtection="1">
      <alignment horizontal="center" vertical="center"/>
    </xf>
    <xf numFmtId="1" fontId="15" fillId="0" borderId="6" xfId="0" applyNumberFormat="1" applyFont="1" applyFill="1" applyBorder="1" applyAlignment="1" applyProtection="1">
      <alignment horizontal="center" vertical="center"/>
    </xf>
    <xf numFmtId="1" fontId="3" fillId="0" borderId="6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4" xfId="0" applyFont="1" applyFill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2" fontId="5" fillId="0" borderId="0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10" fontId="2" fillId="3" borderId="4" xfId="0" applyNumberFormat="1" applyFont="1" applyFill="1" applyBorder="1" applyAlignment="1" applyProtection="1">
      <alignment horizontal="center" vertical="center" wrapText="1"/>
    </xf>
    <xf numFmtId="10" fontId="2" fillId="0" borderId="4" xfId="0" applyNumberFormat="1" applyFont="1" applyBorder="1" applyAlignment="1" applyProtection="1">
      <alignment horizontal="center" vertical="center" wrapText="1"/>
    </xf>
    <xf numFmtId="10" fontId="2" fillId="0" borderId="2" xfId="0" applyNumberFormat="1" applyFont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2" fontId="1" fillId="5" borderId="6" xfId="0" applyNumberFormat="1" applyFont="1" applyFill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right" vertical="center"/>
    </xf>
    <xf numFmtId="10" fontId="17" fillId="0" borderId="7" xfId="0" applyNumberFormat="1" applyFont="1" applyBorder="1" applyAlignment="1" applyProtection="1">
      <alignment horizontal="center" vertical="center"/>
    </xf>
    <xf numFmtId="10" fontId="17" fillId="0" borderId="8" xfId="0" applyNumberFormat="1" applyFont="1" applyBorder="1" applyAlignment="1" applyProtection="1">
      <alignment horizontal="center" vertical="center"/>
    </xf>
    <xf numFmtId="10" fontId="17" fillId="0" borderId="11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right" vertical="center"/>
    </xf>
  </cellXfs>
  <cellStyles count="2">
    <cellStyle name="Normal" xfId="0" builtinId="0"/>
    <cellStyle name="Pourcentage" xfId="1" builtinId="5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738-0943-8B76-9B85579C1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225696"/>
        <c:axId val="260226256"/>
      </c:barChart>
      <c:catAx>
        <c:axId val="260225696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crossAx val="260226256"/>
        <c:crosses val="autoZero"/>
        <c:auto val="1"/>
        <c:lblAlgn val="ctr"/>
        <c:lblOffset val="100"/>
        <c:noMultiLvlLbl val="0"/>
      </c:catAx>
      <c:valAx>
        <c:axId val="260226256"/>
        <c:scaling>
          <c:orientation val="minMax"/>
          <c:max val="1"/>
          <c:min val="0"/>
        </c:scaling>
        <c:delete val="1"/>
        <c:axPos val="t"/>
        <c:numFmt formatCode="General" sourceLinked="1"/>
        <c:majorTickMark val="out"/>
        <c:minorTickMark val="none"/>
        <c:tickLblPos val="nextTo"/>
        <c:crossAx val="260225696"/>
        <c:crosses val="autoZero"/>
        <c:crossBetween val="between"/>
        <c:majorUnit val="0.33330000000000298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F35-3543-A5F4-F6A33439AD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583024"/>
        <c:axId val="261583584"/>
      </c:barChart>
      <c:catAx>
        <c:axId val="261583024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crossAx val="261583584"/>
        <c:crosses val="autoZero"/>
        <c:auto val="1"/>
        <c:lblAlgn val="ctr"/>
        <c:lblOffset val="100"/>
        <c:noMultiLvlLbl val="0"/>
      </c:catAx>
      <c:valAx>
        <c:axId val="261583584"/>
        <c:scaling>
          <c:orientation val="minMax"/>
          <c:max val="1"/>
          <c:min val="0"/>
        </c:scaling>
        <c:delete val="1"/>
        <c:axPos val="t"/>
        <c:numFmt formatCode="General" sourceLinked="1"/>
        <c:majorTickMark val="out"/>
        <c:minorTickMark val="none"/>
        <c:tickLblPos val="nextTo"/>
        <c:crossAx val="261583024"/>
        <c:crosses val="autoZero"/>
        <c:crossBetween val="between"/>
        <c:majorUnit val="0.33330000000000298"/>
      </c:valAx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20A0-4344-B224-B23BB6D87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585824"/>
        <c:axId val="261635504"/>
      </c:barChart>
      <c:catAx>
        <c:axId val="261585824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crossAx val="261635504"/>
        <c:crosses val="autoZero"/>
        <c:auto val="1"/>
        <c:lblAlgn val="ctr"/>
        <c:lblOffset val="100"/>
        <c:noMultiLvlLbl val="0"/>
      </c:catAx>
      <c:valAx>
        <c:axId val="261635504"/>
        <c:scaling>
          <c:orientation val="minMax"/>
          <c:max val="1"/>
          <c:min val="0"/>
        </c:scaling>
        <c:delete val="1"/>
        <c:axPos val="t"/>
        <c:numFmt formatCode="General" sourceLinked="1"/>
        <c:majorTickMark val="out"/>
        <c:minorTickMark val="none"/>
        <c:tickLblPos val="nextTo"/>
        <c:crossAx val="261585824"/>
        <c:crosses val="autoZero"/>
        <c:crossBetween val="between"/>
        <c:majorUnit val="0.33330000000000298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691275167785102E-2"/>
          <c:y val="2.2831152036744198E-2"/>
          <c:w val="0.91946308724832004"/>
          <c:h val="0.958908385543242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DD15-5341-9D7C-AFF6B3C4B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637744"/>
        <c:axId val="261638304"/>
      </c:barChart>
      <c:catAx>
        <c:axId val="261637744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crossAx val="261638304"/>
        <c:crosses val="autoZero"/>
        <c:auto val="1"/>
        <c:lblAlgn val="ctr"/>
        <c:lblOffset val="100"/>
        <c:noMultiLvlLbl val="0"/>
      </c:catAx>
      <c:valAx>
        <c:axId val="261638304"/>
        <c:scaling>
          <c:orientation val="minMax"/>
          <c:max val="1"/>
          <c:min val="0"/>
        </c:scaling>
        <c:delete val="1"/>
        <c:axPos val="t"/>
        <c:numFmt formatCode="General" sourceLinked="1"/>
        <c:majorTickMark val="out"/>
        <c:minorTickMark val="none"/>
        <c:tickLblPos val="nextTo"/>
        <c:crossAx val="261637744"/>
        <c:crosses val="autoZero"/>
        <c:crossBetween val="between"/>
        <c:majorUnit val="0.33330000000000298"/>
      </c:valAx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DDB4-6E49-B5E6-CF063BE53C53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DDB4-6E49-B5E6-CF063BE53C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61694736"/>
        <c:axId val="261695296"/>
      </c:barChart>
      <c:catAx>
        <c:axId val="261694736"/>
        <c:scaling>
          <c:orientation val="minMax"/>
        </c:scaling>
        <c:delete val="1"/>
        <c:axPos val="l"/>
        <c:majorTickMark val="out"/>
        <c:minorTickMark val="none"/>
        <c:tickLblPos val="nextTo"/>
        <c:crossAx val="261695296"/>
        <c:crosses val="autoZero"/>
        <c:auto val="1"/>
        <c:lblAlgn val="ctr"/>
        <c:lblOffset val="100"/>
        <c:noMultiLvlLbl val="0"/>
      </c:catAx>
      <c:valAx>
        <c:axId val="261695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169473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4DC6-0D4A-BA60-498A9DF7D09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4DC6-0D4A-BA60-498A9DF7D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61791056"/>
        <c:axId val="261791616"/>
      </c:barChart>
      <c:catAx>
        <c:axId val="261791056"/>
        <c:scaling>
          <c:orientation val="minMax"/>
        </c:scaling>
        <c:delete val="1"/>
        <c:axPos val="l"/>
        <c:majorTickMark val="out"/>
        <c:minorTickMark val="none"/>
        <c:tickLblPos val="nextTo"/>
        <c:crossAx val="261791616"/>
        <c:crosses val="autoZero"/>
        <c:auto val="1"/>
        <c:lblAlgn val="ctr"/>
        <c:lblOffset val="100"/>
        <c:noMultiLvlLbl val="0"/>
      </c:catAx>
      <c:valAx>
        <c:axId val="2617916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17910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AFE2-3D47-8A83-52594172CA16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AFE2-3D47-8A83-52594172C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61927184"/>
        <c:axId val="261927744"/>
      </c:barChart>
      <c:catAx>
        <c:axId val="261927184"/>
        <c:scaling>
          <c:orientation val="minMax"/>
        </c:scaling>
        <c:delete val="1"/>
        <c:axPos val="l"/>
        <c:majorTickMark val="out"/>
        <c:minorTickMark val="none"/>
        <c:tickLblPos val="nextTo"/>
        <c:crossAx val="261927744"/>
        <c:crosses val="autoZero"/>
        <c:auto val="1"/>
        <c:lblAlgn val="ctr"/>
        <c:lblOffset val="100"/>
        <c:noMultiLvlLbl val="0"/>
      </c:catAx>
      <c:valAx>
        <c:axId val="2619277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19271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EA4D-9D42-9F16-407C8A042B49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noFill/>
              <a:ln w="25400">
                <a:noFill/>
              </a:ln>
            </c:spPr>
          </c:dP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1-EA4D-9D42-9F16-407C8A042B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61982944"/>
        <c:axId val="261983504"/>
      </c:barChart>
      <c:catAx>
        <c:axId val="261982944"/>
        <c:scaling>
          <c:orientation val="minMax"/>
        </c:scaling>
        <c:delete val="1"/>
        <c:axPos val="l"/>
        <c:majorTickMark val="out"/>
        <c:minorTickMark val="none"/>
        <c:tickLblPos val="nextTo"/>
        <c:crossAx val="261983504"/>
        <c:crosses val="autoZero"/>
        <c:auto val="1"/>
        <c:lblAlgn val="ctr"/>
        <c:lblOffset val="100"/>
        <c:noMultiLvlLbl val="0"/>
      </c:catAx>
      <c:valAx>
        <c:axId val="2619835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619829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183-C244-8647-B4B7F8713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0678496"/>
        <c:axId val="260679056"/>
      </c:barChart>
      <c:catAx>
        <c:axId val="260678496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crossAx val="260679056"/>
        <c:crosses val="autoZero"/>
        <c:auto val="1"/>
        <c:lblAlgn val="ctr"/>
        <c:lblOffset val="100"/>
        <c:noMultiLvlLbl val="0"/>
      </c:catAx>
      <c:valAx>
        <c:axId val="260679056"/>
        <c:scaling>
          <c:orientation val="minMax"/>
          <c:max val="1"/>
          <c:min val="0"/>
        </c:scaling>
        <c:delete val="1"/>
        <c:axPos val="t"/>
        <c:numFmt formatCode="General" sourceLinked="1"/>
        <c:majorTickMark val="out"/>
        <c:minorTickMark val="none"/>
        <c:tickLblPos val="nextTo"/>
        <c:crossAx val="260678496"/>
        <c:crosses val="autoZero"/>
        <c:crossBetween val="between"/>
        <c:majorUnit val="0.33330000000000298"/>
      </c:valAx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E013-904D-BB7B-B95F78A11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130464"/>
        <c:axId val="261131024"/>
      </c:barChart>
      <c:catAx>
        <c:axId val="261130464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crossAx val="261131024"/>
        <c:crosses val="autoZero"/>
        <c:auto val="1"/>
        <c:lblAlgn val="ctr"/>
        <c:lblOffset val="100"/>
        <c:noMultiLvlLbl val="0"/>
      </c:catAx>
      <c:valAx>
        <c:axId val="261131024"/>
        <c:scaling>
          <c:orientation val="minMax"/>
          <c:max val="1"/>
          <c:min val="0"/>
        </c:scaling>
        <c:delete val="1"/>
        <c:axPos val="t"/>
        <c:numFmt formatCode="General" sourceLinked="1"/>
        <c:majorTickMark val="out"/>
        <c:minorTickMark val="none"/>
        <c:tickLblPos val="nextTo"/>
        <c:crossAx val="261130464"/>
        <c:crosses val="autoZero"/>
        <c:crossBetween val="between"/>
        <c:majorUnit val="0.33330000000000298"/>
      </c:valAx>
      <c:spPr>
        <a:solidFill>
          <a:srgbClr val="FFCC99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5F0-F84F-8FAA-00D01412F5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133264"/>
        <c:axId val="261211456"/>
      </c:barChart>
      <c:catAx>
        <c:axId val="261133264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crossAx val="261211456"/>
        <c:crosses val="autoZero"/>
        <c:auto val="1"/>
        <c:lblAlgn val="ctr"/>
        <c:lblOffset val="100"/>
        <c:noMultiLvlLbl val="0"/>
      </c:catAx>
      <c:valAx>
        <c:axId val="261211456"/>
        <c:scaling>
          <c:orientation val="minMax"/>
          <c:max val="1"/>
          <c:min val="0"/>
        </c:scaling>
        <c:delete val="1"/>
        <c:axPos val="t"/>
        <c:numFmt formatCode="General" sourceLinked="1"/>
        <c:majorTickMark val="out"/>
        <c:minorTickMark val="none"/>
        <c:tickLblPos val="nextTo"/>
        <c:crossAx val="261133264"/>
        <c:crosses val="autoZero"/>
        <c:crossBetween val="between"/>
        <c:majorUnit val="0.33330000000000298"/>
      </c:valAx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7"/>
              <c:pt idx="0">
                <c:v>Exactitude et précision des descriptions techniques</c:v>
              </c:pt>
              <c:pt idx="1">
                <c:v>Concision et lisibilité des informations.</c:v>
              </c:pt>
              <c:pt idx="2">
                <c:v>Pertinence de la définition du rôle tenu au sein du groupe.</c:v>
              </c:pt>
              <c:pt idx="3">
                <c:v>Pertinence des interventions.</c:v>
              </c:pt>
              <c:pt idx="4">
                <c:v>Pertinence et maîtrise des moyens de communication retenus.</c:v>
              </c:pt>
              <c:pt idx="5">
                <c:v>Pertinence du choix des essais à mettre en place.</c:v>
              </c:pt>
              <c:pt idx="6">
                <c:v>Pertinence des indicateurs en vue de qualification.</c:v>
              </c:pt>
              <c:pt idx="7">
                <c:v>Pertinence du protocole d'essai proposé.</c:v>
              </c:pt>
              <c:pt idx="8">
                <c:v>Les essais sont mis en œuvre de façon à garantir la validité et l'exploitabilité des résultats.</c:v>
              </c:pt>
              <c:pt idx="9">
                <c:v>Pertinence des conclusions relatives à la qualification(point de vue technique et économique).</c:v>
              </c:pt>
              <c:pt idx="10">
                <c:v>Cohérence du mode de surveillance choisi au regard des conclusions relatives à la qualification.</c:v>
              </c:pt>
              <c:pt idx="11">
                <c:v>Le moyen est mis en œuvre dans le respect des données de production.</c:v>
              </c:pt>
              <c:pt idx="12">
                <c:v>Exactitude du protocole de contrôle des caractéristiques et/ou performances du moyen.</c:v>
              </c:pt>
              <c:pt idx="13">
                <c:v>Pertinence de l'identification des critères d'amélioration technico-économiques.</c:v>
              </c:pt>
              <c:pt idx="14">
                <c:v>Exactitude de la mise en oeuvre de la méthode ou de l’outil d’amélioration de la qualité.</c:v>
              </c:pt>
              <c:pt idx="15">
                <c:v>Pertinence des améliorations proposées.</c:v>
              </c:pt>
              <c:pt idx="16">
                <c:v>Les modifications sont correctement intégrées au processus.</c:v>
              </c:pt>
            </c:strLit>
          </c:cat>
          <c:val>
            <c:numLit>
              <c:formatCode>General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1</c:v>
              </c:pt>
              <c:pt idx="6">
                <c:v>0.66666666666666496</c:v>
              </c:pt>
              <c:pt idx="7">
                <c:v>0.77777777777777801</c:v>
              </c:pt>
              <c:pt idx="8">
                <c:v>0.5</c:v>
              </c:pt>
              <c:pt idx="9">
                <c:v>0.33333333333332599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2A7C-0A4C-A72C-22C1FB534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213696"/>
        <c:axId val="261214256"/>
      </c:barChart>
      <c:catAx>
        <c:axId val="261213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61214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121425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612136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3930-FD4E-871B-68FEA05D2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262736"/>
        <c:axId val="261263296"/>
      </c:barChart>
      <c:catAx>
        <c:axId val="261262736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crossAx val="261263296"/>
        <c:crosses val="autoZero"/>
        <c:auto val="1"/>
        <c:lblAlgn val="ctr"/>
        <c:lblOffset val="100"/>
        <c:noMultiLvlLbl val="0"/>
      </c:catAx>
      <c:valAx>
        <c:axId val="261263296"/>
        <c:scaling>
          <c:orientation val="minMax"/>
          <c:max val="1"/>
          <c:min val="0"/>
        </c:scaling>
        <c:delete val="1"/>
        <c:axPos val="t"/>
        <c:numFmt formatCode="General" sourceLinked="1"/>
        <c:majorTickMark val="out"/>
        <c:minorTickMark val="none"/>
        <c:tickLblPos val="nextTo"/>
        <c:crossAx val="261262736"/>
        <c:crosses val="autoZero"/>
        <c:crossBetween val="between"/>
        <c:majorUnit val="0.33330000000000298"/>
      </c:valAx>
      <c:spPr>
        <a:solidFill>
          <a:srgbClr val="FFFF99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1539-E346-BDEA-EDA71271A9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371632"/>
        <c:axId val="261372192"/>
      </c:barChart>
      <c:catAx>
        <c:axId val="261371632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crossAx val="261372192"/>
        <c:crosses val="autoZero"/>
        <c:auto val="1"/>
        <c:lblAlgn val="ctr"/>
        <c:lblOffset val="100"/>
        <c:noMultiLvlLbl val="0"/>
      </c:catAx>
      <c:valAx>
        <c:axId val="261372192"/>
        <c:scaling>
          <c:orientation val="minMax"/>
          <c:max val="1"/>
          <c:min val="0"/>
        </c:scaling>
        <c:delete val="1"/>
        <c:axPos val="t"/>
        <c:numFmt formatCode="General" sourceLinked="1"/>
        <c:majorTickMark val="out"/>
        <c:minorTickMark val="none"/>
        <c:tickLblPos val="nextTo"/>
        <c:crossAx val="261371632"/>
        <c:crosses val="autoZero"/>
        <c:crossBetween val="between"/>
        <c:majorUnit val="0.33330000000000298"/>
      </c:valAx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B59B-734C-A770-A7E3B2076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374432"/>
        <c:axId val="261374992"/>
      </c:barChart>
      <c:catAx>
        <c:axId val="261374432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crossAx val="261374992"/>
        <c:crosses val="autoZero"/>
        <c:auto val="1"/>
        <c:lblAlgn val="ctr"/>
        <c:lblOffset val="100"/>
        <c:noMultiLvlLbl val="0"/>
      </c:catAx>
      <c:valAx>
        <c:axId val="261374992"/>
        <c:scaling>
          <c:orientation val="minMax"/>
          <c:max val="1"/>
          <c:min val="0"/>
        </c:scaling>
        <c:delete val="1"/>
        <c:axPos val="t"/>
        <c:numFmt formatCode="General" sourceLinked="1"/>
        <c:majorTickMark val="out"/>
        <c:minorTickMark val="none"/>
        <c:tickLblPos val="nextTo"/>
        <c:crossAx val="261374432"/>
        <c:crosses val="autoZero"/>
        <c:crossBetween val="between"/>
        <c:majorUnit val="0.33330000000000298"/>
      </c:valAx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FE88-354B-B405-DD517E67C4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1482064"/>
        <c:axId val="261482624"/>
      </c:barChart>
      <c:catAx>
        <c:axId val="261482064"/>
        <c:scaling>
          <c:orientation val="maxMin"/>
        </c:scaling>
        <c:delete val="1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out"/>
        <c:minorTickMark val="none"/>
        <c:tickLblPos val="nextTo"/>
        <c:crossAx val="261482624"/>
        <c:crosses val="autoZero"/>
        <c:auto val="1"/>
        <c:lblAlgn val="ctr"/>
        <c:lblOffset val="100"/>
        <c:noMultiLvlLbl val="0"/>
      </c:catAx>
      <c:valAx>
        <c:axId val="261482624"/>
        <c:scaling>
          <c:orientation val="minMax"/>
          <c:max val="1"/>
          <c:min val="0"/>
        </c:scaling>
        <c:delete val="1"/>
        <c:axPos val="t"/>
        <c:numFmt formatCode="General" sourceLinked="1"/>
        <c:majorTickMark val="out"/>
        <c:minorTickMark val="none"/>
        <c:tickLblPos val="nextTo"/>
        <c:crossAx val="261482064"/>
        <c:crosses val="autoZero"/>
        <c:crossBetween val="between"/>
        <c:majorUnit val="0.33330000000000298"/>
      </c:valAx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50000000000003" r="0.750000000000003" t="0.984251969" header="0.492125984500002" footer="0.4921259845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95250</xdr:colOff>
      <xdr:row>0</xdr:row>
      <xdr:rowOff>0</xdr:rowOff>
    </xdr:from>
    <xdr:to>
      <xdr:col>5</xdr:col>
      <xdr:colOff>295275</xdr:colOff>
      <xdr:row>0</xdr:row>
      <xdr:rowOff>0</xdr:rowOff>
    </xdr:to>
    <xdr:sp macro="" textlink="">
      <xdr:nvSpPr>
        <xdr:cNvPr id="2" name="Rectangle 3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0753725" y="0"/>
          <a:ext cx="200025" cy="0"/>
        </a:xfrm>
        <a:prstGeom prst="rect">
          <a:avLst/>
        </a:prstGeom>
        <a:solidFill>
          <a:srgbClr val="FF99CC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714375</xdr:colOff>
      <xdr:row>0</xdr:row>
      <xdr:rowOff>0</xdr:rowOff>
    </xdr:from>
    <xdr:to>
      <xdr:col>5</xdr:col>
      <xdr:colOff>295275</xdr:colOff>
      <xdr:row>0</xdr:row>
      <xdr:rowOff>0</xdr:rowOff>
    </xdr:to>
    <xdr:sp macro="" textlink="">
      <xdr:nvSpPr>
        <xdr:cNvPr id="3" name="Rectangle 3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0982325" y="0"/>
          <a:ext cx="0" cy="0"/>
        </a:xfrm>
        <a:prstGeom prst="rect">
          <a:avLst/>
        </a:prstGeom>
        <a:solidFill>
          <a:srgbClr val="00FF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6</xdr:col>
      <xdr:colOff>28575</xdr:colOff>
      <xdr:row>0</xdr:row>
      <xdr:rowOff>0</xdr:rowOff>
    </xdr:to>
    <xdr:graphicFrame macro="">
      <xdr:nvGraphicFramePr>
        <xdr:cNvPr id="4" name="Graphique 1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6</xdr:col>
      <xdr:colOff>9525</xdr:colOff>
      <xdr:row>0</xdr:row>
      <xdr:rowOff>0</xdr:rowOff>
    </xdr:to>
    <xdr:graphicFrame macro="">
      <xdr:nvGraphicFramePr>
        <xdr:cNvPr id="5" name="Graphique 2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6</xdr:col>
      <xdr:colOff>9525</xdr:colOff>
      <xdr:row>0</xdr:row>
      <xdr:rowOff>0</xdr:rowOff>
    </xdr:to>
    <xdr:graphicFrame macro="">
      <xdr:nvGraphicFramePr>
        <xdr:cNvPr id="6" name="Graphique 29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0</xdr:row>
      <xdr:rowOff>0</xdr:rowOff>
    </xdr:from>
    <xdr:to>
      <xdr:col>6</xdr:col>
      <xdr:colOff>9525</xdr:colOff>
      <xdr:row>0</xdr:row>
      <xdr:rowOff>0</xdr:rowOff>
    </xdr:to>
    <xdr:graphicFrame macro="">
      <xdr:nvGraphicFramePr>
        <xdr:cNvPr id="7" name="Graphique 3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4048125</xdr:colOff>
      <xdr:row>0</xdr:row>
      <xdr:rowOff>0</xdr:rowOff>
    </xdr:from>
    <xdr:to>
      <xdr:col>14</xdr:col>
      <xdr:colOff>266700</xdr:colOff>
      <xdr:row>0</xdr:row>
      <xdr:rowOff>0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723900</xdr:colOff>
      <xdr:row>0</xdr:row>
      <xdr:rowOff>0</xdr:rowOff>
    </xdr:from>
    <xdr:to>
      <xdr:col>5</xdr:col>
      <xdr:colOff>295275</xdr:colOff>
      <xdr:row>0</xdr:row>
      <xdr:rowOff>0</xdr:rowOff>
    </xdr:to>
    <xdr:sp macro="" textlink="">
      <xdr:nvSpPr>
        <xdr:cNvPr id="9" name="Line 3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 flipV="1">
          <a:off x="10982325" y="0"/>
          <a:ext cx="0" cy="0"/>
        </a:xfrm>
        <a:prstGeom prst="line">
          <a:avLst/>
        </a:prstGeom>
        <a:noFill/>
        <a:ln w="19050">
          <a:solidFill>
            <a:srgbClr val="FF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28575</xdr:colOff>
      <xdr:row>0</xdr:row>
      <xdr:rowOff>0</xdr:rowOff>
    </xdr:to>
    <xdr:graphicFrame macro="">
      <xdr:nvGraphicFramePr>
        <xdr:cNvPr id="10" name="Graphique 1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0</xdr:colOff>
      <xdr:row>0</xdr:row>
      <xdr:rowOff>0</xdr:rowOff>
    </xdr:from>
    <xdr:to>
      <xdr:col>5</xdr:col>
      <xdr:colOff>9525</xdr:colOff>
      <xdr:row>0</xdr:row>
      <xdr:rowOff>0</xdr:rowOff>
    </xdr:to>
    <xdr:graphicFrame macro="">
      <xdr:nvGraphicFramePr>
        <xdr:cNvPr id="11" name="Graphique 2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graphicFrame macro="">
      <xdr:nvGraphicFramePr>
        <xdr:cNvPr id="12" name="Graphique 5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9525</xdr:colOff>
      <xdr:row>20</xdr:row>
      <xdr:rowOff>0</xdr:rowOff>
    </xdr:to>
    <xdr:graphicFrame macro="">
      <xdr:nvGraphicFramePr>
        <xdr:cNvPr id="13" name="Graphique 5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0</xdr:colOff>
      <xdr:row>20</xdr:row>
      <xdr:rowOff>0</xdr:rowOff>
    </xdr:from>
    <xdr:to>
      <xdr:col>10</xdr:col>
      <xdr:colOff>9525</xdr:colOff>
      <xdr:row>20</xdr:row>
      <xdr:rowOff>0</xdr:rowOff>
    </xdr:to>
    <xdr:graphicFrame macro="">
      <xdr:nvGraphicFramePr>
        <xdr:cNvPr id="14" name="Graphique 54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0</xdr:colOff>
      <xdr:row>28</xdr:row>
      <xdr:rowOff>0</xdr:rowOff>
    </xdr:from>
    <xdr:to>
      <xdr:col>9</xdr:col>
      <xdr:colOff>0</xdr:colOff>
      <xdr:row>28</xdr:row>
      <xdr:rowOff>0</xdr:rowOff>
    </xdr:to>
    <xdr:graphicFrame macro="">
      <xdr:nvGraphicFramePr>
        <xdr:cNvPr id="15" name="Graphique 16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0</xdr:colOff>
      <xdr:row>28</xdr:row>
      <xdr:rowOff>0</xdr:rowOff>
    </xdr:from>
    <xdr:to>
      <xdr:col>9</xdr:col>
      <xdr:colOff>0</xdr:colOff>
      <xdr:row>28</xdr:row>
      <xdr:rowOff>0</xdr:rowOff>
    </xdr:to>
    <xdr:graphicFrame macro="">
      <xdr:nvGraphicFramePr>
        <xdr:cNvPr id="16" name="Graphique 2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209550</xdr:colOff>
      <xdr:row>3</xdr:row>
      <xdr:rowOff>0</xdr:rowOff>
    </xdr:to>
    <xdr:graphicFrame macro="">
      <xdr:nvGraphicFramePr>
        <xdr:cNvPr id="17" name="Graphique 7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219075</xdr:colOff>
      <xdr:row>3</xdr:row>
      <xdr:rowOff>0</xdr:rowOff>
    </xdr:to>
    <xdr:graphicFrame macro="">
      <xdr:nvGraphicFramePr>
        <xdr:cNvPr id="18" name="Graphique 9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209550</xdr:colOff>
      <xdr:row>15</xdr:row>
      <xdr:rowOff>0</xdr:rowOff>
    </xdr:to>
    <xdr:graphicFrame macro="">
      <xdr:nvGraphicFramePr>
        <xdr:cNvPr id="19" name="Graphique 109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10</xdr:col>
      <xdr:colOff>0</xdr:colOff>
      <xdr:row>15</xdr:row>
      <xdr:rowOff>0</xdr:rowOff>
    </xdr:from>
    <xdr:to>
      <xdr:col>10</xdr:col>
      <xdr:colOff>209550</xdr:colOff>
      <xdr:row>15</xdr:row>
      <xdr:rowOff>0</xdr:rowOff>
    </xdr:to>
    <xdr:graphicFrame macro="">
      <xdr:nvGraphicFramePr>
        <xdr:cNvPr id="20" name="Graphique 11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AE29"/>
  <sheetViews>
    <sheetView tabSelected="1" zoomScale="70" zoomScaleNormal="70" zoomScalePageLayoutView="75" workbookViewId="0">
      <pane ySplit="1" topLeftCell="A2" activePane="bottomLeft" state="frozen"/>
      <selection pane="bottomLeft" activeCell="D4" sqref="D4"/>
    </sheetView>
  </sheetViews>
  <sheetFormatPr defaultColWidth="10.85546875" defaultRowHeight="12.75" x14ac:dyDescent="0.15"/>
  <cols>
    <col min="1" max="1" width="7.85546875" style="45" customWidth="1"/>
    <col min="2" max="2" width="21.5703125" style="61" customWidth="1"/>
    <col min="3" max="3" width="25.5703125" style="8" customWidth="1"/>
    <col min="4" max="4" width="5.42578125" style="1" customWidth="1"/>
    <col min="5" max="5" width="4.42578125" style="66" customWidth="1"/>
    <col min="6" max="6" width="4.85546875" style="67" customWidth="1"/>
    <col min="7" max="7" width="5.7109375" style="2" customWidth="1"/>
    <col min="8" max="8" width="5.85546875" style="65" customWidth="1"/>
    <col min="9" max="9" width="3.28515625" style="64" customWidth="1"/>
    <col min="10" max="10" width="1.42578125" style="64" customWidth="1"/>
    <col min="11" max="11" width="7.85546875" style="63" bestFit="1" customWidth="1"/>
    <col min="12" max="12" width="7.7109375" style="5" hidden="1" customWidth="1"/>
    <col min="13" max="13" width="6.85546875" style="6" hidden="1" customWidth="1"/>
    <col min="14" max="14" width="10" style="4" hidden="1" customWidth="1"/>
    <col min="15" max="15" width="5.28515625" style="4" hidden="1" customWidth="1"/>
    <col min="16" max="16" width="4.42578125" style="4" hidden="1" customWidth="1"/>
    <col min="17" max="17" width="5.42578125" style="4" hidden="1" customWidth="1"/>
    <col min="18" max="23" width="10.85546875" style="7"/>
    <col min="24" max="16384" width="10.85546875" style="8"/>
  </cols>
  <sheetData>
    <row r="1" spans="1:31" ht="28.5" customHeight="1" x14ac:dyDescent="0.15">
      <c r="A1" s="92" t="s">
        <v>50</v>
      </c>
      <c r="B1" s="93"/>
      <c r="C1" s="80" t="s">
        <v>48</v>
      </c>
      <c r="D1" s="77" t="s">
        <v>0</v>
      </c>
      <c r="E1" s="9">
        <v>0</v>
      </c>
      <c r="F1" s="10">
        <v>0.33333333333333331</v>
      </c>
      <c r="G1" s="10">
        <v>0.66666666666666663</v>
      </c>
      <c r="H1" s="11" t="s">
        <v>1</v>
      </c>
      <c r="I1" s="12"/>
      <c r="J1" s="12"/>
      <c r="K1" s="68" t="s">
        <v>47</v>
      </c>
      <c r="L1" s="14" t="s">
        <v>2</v>
      </c>
      <c r="M1" s="15" t="s">
        <v>3</v>
      </c>
      <c r="N1" s="16" t="s">
        <v>2</v>
      </c>
      <c r="O1" s="18"/>
      <c r="P1" s="18"/>
      <c r="S1" s="8"/>
      <c r="T1" s="8"/>
      <c r="U1" s="8"/>
      <c r="V1" s="8"/>
      <c r="W1" s="8"/>
    </row>
    <row r="2" spans="1:31" ht="14.25" x14ac:dyDescent="0.15">
      <c r="A2" s="94" t="s">
        <v>4</v>
      </c>
      <c r="B2" s="94"/>
      <c r="C2" s="94"/>
      <c r="D2" s="70"/>
      <c r="E2" s="70"/>
      <c r="F2" s="70"/>
      <c r="G2" s="70"/>
      <c r="H2" s="70"/>
      <c r="I2" s="69"/>
      <c r="J2" s="19"/>
      <c r="K2" s="89">
        <v>0.15</v>
      </c>
      <c r="L2" s="21">
        <f>SUM(L3:L9)</f>
        <v>0</v>
      </c>
      <c r="M2" s="20">
        <f>SUM(M3:M9)</f>
        <v>11</v>
      </c>
      <c r="N2" s="21">
        <f>SUM(N3:N9)</f>
        <v>0</v>
      </c>
      <c r="O2" s="23"/>
      <c r="P2" s="24">
        <f>SUM(P3:P23)</f>
        <v>0</v>
      </c>
      <c r="Q2" s="25">
        <f>IF(P2=18,1,0)</f>
        <v>0</v>
      </c>
      <c r="R2" s="26"/>
      <c r="S2" s="8"/>
      <c r="T2" s="8"/>
      <c r="U2" s="8"/>
      <c r="V2" s="8"/>
      <c r="W2" s="8"/>
    </row>
    <row r="3" spans="1:31" ht="24" customHeight="1" x14ac:dyDescent="0.15">
      <c r="A3" s="102" t="s">
        <v>5</v>
      </c>
      <c r="B3" s="103" t="s">
        <v>6</v>
      </c>
      <c r="C3" s="79" t="s">
        <v>41</v>
      </c>
      <c r="D3" s="78"/>
      <c r="E3" s="27"/>
      <c r="F3" s="27"/>
      <c r="G3" s="27"/>
      <c r="H3" s="27"/>
      <c r="I3" s="28" t="str">
        <f>IF(O3&gt;1,"◄",(IF(O3&lt;1,"◄","")))</f>
        <v>◄</v>
      </c>
      <c r="J3" s="29"/>
      <c r="K3" s="90">
        <v>2</v>
      </c>
      <c r="L3" s="101">
        <f>SUM(N3:N6)</f>
        <v>0</v>
      </c>
      <c r="M3" s="30">
        <f>IF(D3&lt;&gt;"",0,K3)</f>
        <v>2</v>
      </c>
      <c r="N3" s="31">
        <f t="shared" ref="N3:N9" si="0">(IF(F3&lt;&gt;"",1/3,0)+IF(G3&lt;&gt;"",2/3,0)+IF(H3&lt;&gt;"",1,0))*K$2*20*M3/SUM(M$3:M$9)</f>
        <v>0</v>
      </c>
      <c r="O3" s="22">
        <f>COUNTA(D3:H3)</f>
        <v>0</v>
      </c>
      <c r="P3" s="23">
        <f>COUNTBLANK(I3)</f>
        <v>0</v>
      </c>
      <c r="Q3" s="31"/>
      <c r="S3" s="8"/>
      <c r="T3" s="8"/>
      <c r="U3" s="8"/>
      <c r="V3" s="8"/>
      <c r="W3" s="8"/>
    </row>
    <row r="4" spans="1:31" ht="26.25" customHeight="1" x14ac:dyDescent="0.15">
      <c r="A4" s="102"/>
      <c r="B4" s="103"/>
      <c r="C4" s="46" t="s">
        <v>40</v>
      </c>
      <c r="D4" s="38"/>
      <c r="E4" s="32"/>
      <c r="F4" s="33"/>
      <c r="G4" s="33"/>
      <c r="H4" s="34"/>
      <c r="I4" s="28" t="str">
        <f t="shared" ref="I4:I23" si="1">IF(O4&gt;1,"◄",(IF(O4&lt;1,"◄","")))</f>
        <v>◄</v>
      </c>
      <c r="J4" s="29"/>
      <c r="K4" s="90">
        <v>1</v>
      </c>
      <c r="L4" s="101"/>
      <c r="M4" s="30">
        <f t="shared" ref="M4:M9" si="2">IF(D4&lt;&gt;"",0,K4)</f>
        <v>1</v>
      </c>
      <c r="N4" s="31">
        <f t="shared" si="0"/>
        <v>0</v>
      </c>
      <c r="O4" s="22">
        <f t="shared" ref="O4:O20" si="3">COUNTA(D4:H4)</f>
        <v>0</v>
      </c>
      <c r="P4" s="23">
        <f t="shared" ref="P4:P9" si="4">COUNTBLANK(I4)</f>
        <v>0</v>
      </c>
      <c r="Q4" s="31"/>
      <c r="S4" s="8"/>
      <c r="T4" s="8"/>
      <c r="U4" s="8"/>
      <c r="V4" s="8"/>
      <c r="W4" s="8"/>
    </row>
    <row r="5" spans="1:31" ht="26.25" customHeight="1" x14ac:dyDescent="0.15">
      <c r="A5" s="102"/>
      <c r="B5" s="103"/>
      <c r="C5" s="79" t="s">
        <v>39</v>
      </c>
      <c r="D5" s="78"/>
      <c r="E5" s="35"/>
      <c r="F5" s="36"/>
      <c r="G5" s="36"/>
      <c r="H5" s="37"/>
      <c r="I5" s="28" t="str">
        <f t="shared" si="1"/>
        <v>◄</v>
      </c>
      <c r="J5" s="29"/>
      <c r="K5" s="90">
        <v>1</v>
      </c>
      <c r="L5" s="101"/>
      <c r="M5" s="30">
        <f t="shared" si="2"/>
        <v>1</v>
      </c>
      <c r="N5" s="31">
        <f t="shared" si="0"/>
        <v>0</v>
      </c>
      <c r="O5" s="22">
        <f t="shared" si="3"/>
        <v>0</v>
      </c>
      <c r="P5" s="23">
        <f t="shared" si="4"/>
        <v>0</v>
      </c>
      <c r="Q5" s="31"/>
      <c r="S5" s="8"/>
      <c r="T5" s="8"/>
      <c r="U5" s="8"/>
      <c r="V5" s="8"/>
      <c r="W5" s="8"/>
    </row>
    <row r="6" spans="1:31" ht="26.25" customHeight="1" x14ac:dyDescent="0.15">
      <c r="A6" s="102"/>
      <c r="B6" s="103"/>
      <c r="C6" s="46" t="s">
        <v>38</v>
      </c>
      <c r="D6" s="38"/>
      <c r="E6" s="32"/>
      <c r="F6" s="33"/>
      <c r="G6" s="33"/>
      <c r="H6" s="34"/>
      <c r="I6" s="28" t="str">
        <f t="shared" si="1"/>
        <v>◄</v>
      </c>
      <c r="J6" s="29"/>
      <c r="K6" s="90">
        <v>3</v>
      </c>
      <c r="L6" s="101"/>
      <c r="M6" s="30">
        <f t="shared" si="2"/>
        <v>3</v>
      </c>
      <c r="N6" s="31">
        <f t="shared" si="0"/>
        <v>0</v>
      </c>
      <c r="O6" s="22">
        <f t="shared" si="3"/>
        <v>0</v>
      </c>
      <c r="P6" s="23">
        <f t="shared" si="4"/>
        <v>0</v>
      </c>
      <c r="Q6" s="31"/>
      <c r="S6" s="8"/>
      <c r="T6" s="8"/>
      <c r="U6" s="8"/>
      <c r="V6" s="8"/>
      <c r="W6" s="8"/>
    </row>
    <row r="7" spans="1:31" ht="26.25" customHeight="1" x14ac:dyDescent="0.15">
      <c r="A7" s="97" t="s">
        <v>7</v>
      </c>
      <c r="B7" s="99" t="s">
        <v>19</v>
      </c>
      <c r="C7" s="79" t="s">
        <v>37</v>
      </c>
      <c r="D7" s="78"/>
      <c r="E7" s="35"/>
      <c r="F7" s="36"/>
      <c r="G7" s="36"/>
      <c r="H7" s="37"/>
      <c r="I7" s="28" t="str">
        <f t="shared" si="1"/>
        <v>◄</v>
      </c>
      <c r="J7" s="29"/>
      <c r="K7" s="90">
        <v>1</v>
      </c>
      <c r="L7" s="101">
        <f>SUM(N7:N8)</f>
        <v>0</v>
      </c>
      <c r="M7" s="30">
        <f t="shared" si="2"/>
        <v>1</v>
      </c>
      <c r="N7" s="31">
        <f t="shared" si="0"/>
        <v>0</v>
      </c>
      <c r="O7" s="22">
        <f t="shared" si="3"/>
        <v>0</v>
      </c>
      <c r="P7" s="23">
        <f t="shared" si="4"/>
        <v>0</v>
      </c>
      <c r="Q7" s="31"/>
      <c r="S7" s="8"/>
      <c r="T7" s="8"/>
      <c r="U7" s="8"/>
      <c r="V7" s="8"/>
      <c r="W7" s="8"/>
    </row>
    <row r="8" spans="1:31" ht="26.25" customHeight="1" x14ac:dyDescent="0.15">
      <c r="A8" s="98"/>
      <c r="B8" s="100"/>
      <c r="C8" s="46" t="s">
        <v>35</v>
      </c>
      <c r="D8" s="38"/>
      <c r="E8" s="39"/>
      <c r="F8" s="40"/>
      <c r="G8" s="40"/>
      <c r="H8" s="40"/>
      <c r="I8" s="28" t="str">
        <f t="shared" si="1"/>
        <v>◄</v>
      </c>
      <c r="J8" s="29"/>
      <c r="K8" s="90">
        <v>1</v>
      </c>
      <c r="L8" s="101"/>
      <c r="M8" s="30">
        <f t="shared" si="2"/>
        <v>1</v>
      </c>
      <c r="N8" s="31">
        <f t="shared" si="0"/>
        <v>0</v>
      </c>
      <c r="O8" s="22">
        <f t="shared" si="3"/>
        <v>0</v>
      </c>
      <c r="P8" s="23">
        <f t="shared" si="4"/>
        <v>0</v>
      </c>
      <c r="Q8" s="31"/>
      <c r="S8" s="8"/>
      <c r="T8" s="8"/>
      <c r="U8" s="8"/>
      <c r="V8" s="8"/>
      <c r="W8" s="8"/>
    </row>
    <row r="9" spans="1:31" ht="26.25" customHeight="1" x14ac:dyDescent="0.15">
      <c r="A9" s="41" t="s">
        <v>8</v>
      </c>
      <c r="B9" s="74" t="s">
        <v>20</v>
      </c>
      <c r="C9" s="79" t="s">
        <v>36</v>
      </c>
      <c r="D9" s="78"/>
      <c r="E9" s="35"/>
      <c r="F9" s="36"/>
      <c r="G9" s="36"/>
      <c r="H9" s="36"/>
      <c r="I9" s="28" t="str">
        <f t="shared" si="1"/>
        <v>◄</v>
      </c>
      <c r="J9" s="29"/>
      <c r="K9" s="90">
        <v>2</v>
      </c>
      <c r="L9" s="86">
        <f>SUM(N9:N9)</f>
        <v>0</v>
      </c>
      <c r="M9" s="30">
        <f t="shared" si="2"/>
        <v>2</v>
      </c>
      <c r="N9" s="31">
        <f t="shared" si="0"/>
        <v>0</v>
      </c>
      <c r="O9" s="22">
        <f t="shared" si="3"/>
        <v>0</v>
      </c>
      <c r="P9" s="23">
        <f t="shared" si="4"/>
        <v>0</v>
      </c>
      <c r="Q9" s="31"/>
      <c r="S9" s="8"/>
      <c r="T9" s="8"/>
      <c r="U9" s="8"/>
      <c r="V9" s="8"/>
      <c r="W9" s="8"/>
    </row>
    <row r="10" spans="1:31" ht="15.75" customHeight="1" x14ac:dyDescent="0.15">
      <c r="A10" s="95" t="s">
        <v>42</v>
      </c>
      <c r="B10" s="96"/>
      <c r="C10" s="96"/>
      <c r="D10" s="72"/>
      <c r="E10" s="72"/>
      <c r="F10" s="72"/>
      <c r="G10" s="72"/>
      <c r="H10" s="72"/>
      <c r="I10" s="71"/>
      <c r="J10" s="42"/>
      <c r="K10" s="89">
        <v>0.4</v>
      </c>
      <c r="L10" s="87">
        <f>SUM(L11:L16)</f>
        <v>0</v>
      </c>
      <c r="M10" s="20">
        <f>SUM(M11:M16)</f>
        <v>15</v>
      </c>
      <c r="N10" s="21">
        <f>SUM(N11:N16)</f>
        <v>0</v>
      </c>
      <c r="O10" s="43"/>
      <c r="P10" s="23"/>
      <c r="Q10" s="31"/>
      <c r="S10" s="8"/>
      <c r="T10" s="8"/>
      <c r="U10" s="8"/>
      <c r="V10" s="8"/>
      <c r="W10" s="8"/>
    </row>
    <row r="11" spans="1:31" s="45" customFormat="1" ht="23.25" customHeight="1" x14ac:dyDescent="0.15">
      <c r="A11" s="104" t="s">
        <v>9</v>
      </c>
      <c r="B11" s="103" t="s">
        <v>21</v>
      </c>
      <c r="C11" s="79" t="s">
        <v>34</v>
      </c>
      <c r="D11" s="78"/>
      <c r="E11" s="35"/>
      <c r="F11" s="36"/>
      <c r="G11" s="36"/>
      <c r="H11" s="36"/>
      <c r="I11" s="28" t="str">
        <f t="shared" si="1"/>
        <v>◄</v>
      </c>
      <c r="J11" s="29"/>
      <c r="K11" s="90">
        <v>3</v>
      </c>
      <c r="L11" s="101">
        <f>SUM(N11:N15)</f>
        <v>0</v>
      </c>
      <c r="M11" s="30">
        <f t="shared" ref="M11:M23" si="5">IF(D11&lt;&gt;"",0,K11)</f>
        <v>3</v>
      </c>
      <c r="N11" s="31">
        <f t="shared" ref="N11:N16" si="6">(IF(F11&lt;&gt;"",1/3,0)+IF(G11&lt;&gt;"",2/3,0)+IF(H11&lt;&gt;"",1,0))*K$10*20*M11/SUM(M$11:M$16)</f>
        <v>0</v>
      </c>
      <c r="O11" s="22">
        <f>COUNTA(D11:H11)</f>
        <v>0</v>
      </c>
      <c r="P11" s="23">
        <f t="shared" ref="P11:P20" si="7">COUNTBLANK(I11)</f>
        <v>0</v>
      </c>
      <c r="Q11" s="31"/>
      <c r="R11" s="44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</row>
    <row r="12" spans="1:31" s="45" customFormat="1" ht="23.25" customHeight="1" x14ac:dyDescent="0.15">
      <c r="A12" s="104"/>
      <c r="B12" s="103"/>
      <c r="C12" s="46" t="s">
        <v>33</v>
      </c>
      <c r="D12" s="38"/>
      <c r="E12" s="39"/>
      <c r="F12" s="40"/>
      <c r="G12" s="40"/>
      <c r="H12" s="40"/>
      <c r="I12" s="28" t="str">
        <f t="shared" si="1"/>
        <v>◄</v>
      </c>
      <c r="J12" s="29"/>
      <c r="K12" s="90">
        <v>3</v>
      </c>
      <c r="L12" s="101"/>
      <c r="M12" s="30">
        <f t="shared" si="5"/>
        <v>3</v>
      </c>
      <c r="N12" s="31">
        <f t="shared" si="6"/>
        <v>0</v>
      </c>
      <c r="O12" s="22">
        <f t="shared" si="3"/>
        <v>0</v>
      </c>
      <c r="P12" s="23">
        <f t="shared" si="7"/>
        <v>0</v>
      </c>
      <c r="Q12" s="31"/>
      <c r="R12" s="44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</row>
    <row r="13" spans="1:31" s="45" customFormat="1" ht="25.5" customHeight="1" x14ac:dyDescent="0.15">
      <c r="A13" s="104"/>
      <c r="B13" s="103"/>
      <c r="C13" s="79" t="s">
        <v>32</v>
      </c>
      <c r="D13" s="78"/>
      <c r="E13" s="35"/>
      <c r="F13" s="36"/>
      <c r="G13" s="36"/>
      <c r="H13" s="36"/>
      <c r="I13" s="28" t="str">
        <f t="shared" si="1"/>
        <v>◄</v>
      </c>
      <c r="J13" s="29"/>
      <c r="K13" s="90">
        <v>3</v>
      </c>
      <c r="L13" s="101"/>
      <c r="M13" s="30">
        <f t="shared" si="5"/>
        <v>3</v>
      </c>
      <c r="N13" s="31">
        <f t="shared" si="6"/>
        <v>0</v>
      </c>
      <c r="O13" s="22">
        <f t="shared" si="3"/>
        <v>0</v>
      </c>
      <c r="P13" s="23">
        <f t="shared" si="7"/>
        <v>0</v>
      </c>
      <c r="Q13" s="31"/>
      <c r="R13" s="44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</row>
    <row r="14" spans="1:31" s="45" customFormat="1" ht="25.5" customHeight="1" x14ac:dyDescent="0.15">
      <c r="A14" s="104"/>
      <c r="B14" s="103"/>
      <c r="C14" s="46" t="s">
        <v>31</v>
      </c>
      <c r="D14" s="38"/>
      <c r="E14" s="39"/>
      <c r="F14" s="40"/>
      <c r="G14" s="40"/>
      <c r="H14" s="40"/>
      <c r="I14" s="28" t="str">
        <f t="shared" si="1"/>
        <v>◄</v>
      </c>
      <c r="J14" s="29"/>
      <c r="K14" s="90">
        <v>2</v>
      </c>
      <c r="L14" s="101"/>
      <c r="M14" s="30">
        <f t="shared" si="5"/>
        <v>2</v>
      </c>
      <c r="N14" s="31">
        <f t="shared" si="6"/>
        <v>0</v>
      </c>
      <c r="O14" s="22">
        <f t="shared" si="3"/>
        <v>0</v>
      </c>
      <c r="P14" s="23">
        <f t="shared" si="7"/>
        <v>0</v>
      </c>
      <c r="Q14" s="31"/>
      <c r="R14" s="44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</row>
    <row r="15" spans="1:31" s="45" customFormat="1" ht="25.5" customHeight="1" x14ac:dyDescent="0.15">
      <c r="A15" s="104"/>
      <c r="B15" s="103"/>
      <c r="C15" s="79" t="s">
        <v>30</v>
      </c>
      <c r="D15" s="78"/>
      <c r="E15" s="35"/>
      <c r="F15" s="36"/>
      <c r="G15" s="36"/>
      <c r="H15" s="36"/>
      <c r="I15" s="28" t="str">
        <f t="shared" si="1"/>
        <v>◄</v>
      </c>
      <c r="J15" s="29"/>
      <c r="K15" s="90">
        <v>1</v>
      </c>
      <c r="L15" s="101"/>
      <c r="M15" s="30">
        <f t="shared" si="5"/>
        <v>1</v>
      </c>
      <c r="N15" s="31">
        <f t="shared" si="6"/>
        <v>0</v>
      </c>
      <c r="O15" s="22">
        <f t="shared" si="3"/>
        <v>0</v>
      </c>
      <c r="P15" s="23">
        <f t="shared" si="7"/>
        <v>0</v>
      </c>
      <c r="Q15" s="31"/>
      <c r="R15" s="44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</row>
    <row r="16" spans="1:31" s="45" customFormat="1" ht="23.25" customHeight="1" x14ac:dyDescent="0.15">
      <c r="A16" s="47" t="s">
        <v>10</v>
      </c>
      <c r="B16" s="75" t="s">
        <v>22</v>
      </c>
      <c r="C16" s="46" t="s">
        <v>29</v>
      </c>
      <c r="D16" s="38"/>
      <c r="E16" s="39"/>
      <c r="F16" s="40"/>
      <c r="G16" s="40"/>
      <c r="H16" s="40"/>
      <c r="I16" s="28" t="str">
        <f t="shared" si="1"/>
        <v>◄</v>
      </c>
      <c r="J16" s="29"/>
      <c r="K16" s="90">
        <v>3</v>
      </c>
      <c r="L16" s="86">
        <f>N16</f>
        <v>0</v>
      </c>
      <c r="M16" s="30">
        <f t="shared" si="5"/>
        <v>3</v>
      </c>
      <c r="N16" s="31">
        <f t="shared" si="6"/>
        <v>0</v>
      </c>
      <c r="O16" s="22">
        <f t="shared" si="3"/>
        <v>0</v>
      </c>
      <c r="P16" s="23">
        <f t="shared" si="7"/>
        <v>0</v>
      </c>
      <c r="Q16" s="31"/>
      <c r="R16" s="44"/>
      <c r="S16" s="48"/>
      <c r="T16" s="48"/>
      <c r="U16" s="48"/>
      <c r="V16" s="48"/>
      <c r="W16" s="8"/>
      <c r="X16" s="8"/>
      <c r="Y16" s="8"/>
      <c r="Z16" s="8"/>
      <c r="AA16" s="8"/>
      <c r="AB16" s="8"/>
      <c r="AC16" s="8"/>
      <c r="AD16" s="8"/>
      <c r="AE16" s="8"/>
    </row>
    <row r="17" spans="1:31" ht="15.75" customHeight="1" x14ac:dyDescent="0.15">
      <c r="A17" s="95" t="s">
        <v>11</v>
      </c>
      <c r="B17" s="96"/>
      <c r="C17" s="96"/>
      <c r="D17" s="72"/>
      <c r="E17" s="72"/>
      <c r="F17" s="72"/>
      <c r="G17" s="72"/>
      <c r="H17" s="72"/>
      <c r="I17" s="71"/>
      <c r="J17" s="42"/>
      <c r="K17" s="89">
        <v>0.25</v>
      </c>
      <c r="L17" s="87">
        <f>SUM(L18:L20)</f>
        <v>0</v>
      </c>
      <c r="M17" s="20">
        <f>SUM(M18:M20)</f>
        <v>5</v>
      </c>
      <c r="N17" s="21">
        <f>SUM(N18:N20)</f>
        <v>0</v>
      </c>
      <c r="O17" s="43"/>
      <c r="P17" s="23"/>
      <c r="Q17" s="31"/>
      <c r="S17" s="8"/>
      <c r="T17" s="8"/>
      <c r="U17" s="8"/>
      <c r="V17" s="8"/>
      <c r="W17" s="8"/>
    </row>
    <row r="18" spans="1:31" s="45" customFormat="1" ht="23.25" customHeight="1" x14ac:dyDescent="0.15">
      <c r="A18" s="104" t="s">
        <v>12</v>
      </c>
      <c r="B18" s="108" t="s">
        <v>13</v>
      </c>
      <c r="C18" s="79" t="s">
        <v>28</v>
      </c>
      <c r="D18" s="78"/>
      <c r="E18" s="35"/>
      <c r="F18" s="36"/>
      <c r="G18" s="36"/>
      <c r="H18" s="36"/>
      <c r="I18" s="28" t="str">
        <f t="shared" si="1"/>
        <v>◄</v>
      </c>
      <c r="J18" s="29"/>
      <c r="K18" s="90">
        <v>2</v>
      </c>
      <c r="L18" s="101">
        <f>SUM(N18:N20)</f>
        <v>0</v>
      </c>
      <c r="M18" s="30">
        <f t="shared" si="5"/>
        <v>2</v>
      </c>
      <c r="N18" s="31">
        <f>(IF(F18&lt;&gt;"",1/3,0)+IF(G18&lt;&gt;"",2/3,0)+IF(H18&lt;&gt;"",1,0))*K$17*20*M18/SUM(M$18:M$20)</f>
        <v>0</v>
      </c>
      <c r="O18" s="22">
        <f t="shared" si="3"/>
        <v>0</v>
      </c>
      <c r="P18" s="23">
        <f t="shared" si="7"/>
        <v>0</v>
      </c>
      <c r="Q18" s="31"/>
      <c r="R18" s="44"/>
      <c r="S18" s="48"/>
      <c r="T18" s="48"/>
      <c r="U18" s="48"/>
      <c r="V18" s="48"/>
      <c r="W18" s="8"/>
      <c r="X18" s="8"/>
      <c r="Y18" s="8"/>
      <c r="Z18" s="8"/>
      <c r="AA18" s="8"/>
      <c r="AB18" s="8"/>
      <c r="AC18" s="8"/>
      <c r="AD18" s="8"/>
      <c r="AE18" s="8"/>
    </row>
    <row r="19" spans="1:31" s="45" customFormat="1" ht="23.25" customHeight="1" x14ac:dyDescent="0.15">
      <c r="A19" s="104"/>
      <c r="B19" s="108"/>
      <c r="C19" s="46" t="s">
        <v>27</v>
      </c>
      <c r="D19" s="38"/>
      <c r="E19" s="39"/>
      <c r="F19" s="40"/>
      <c r="G19" s="40"/>
      <c r="H19" s="40"/>
      <c r="I19" s="28" t="str">
        <f t="shared" si="1"/>
        <v>◄</v>
      </c>
      <c r="J19" s="29"/>
      <c r="K19" s="90">
        <v>2</v>
      </c>
      <c r="L19" s="101"/>
      <c r="M19" s="30">
        <f t="shared" si="5"/>
        <v>2</v>
      </c>
      <c r="N19" s="31">
        <f>(IF(F19&lt;&gt;"",1/3,0)+IF(G19&lt;&gt;"",2/3,0)+IF(H19&lt;&gt;"",1,0))*K$17*20*M19/SUM(M$18:M$20)</f>
        <v>0</v>
      </c>
      <c r="O19" s="22">
        <f t="shared" si="3"/>
        <v>0</v>
      </c>
      <c r="P19" s="23">
        <f t="shared" si="7"/>
        <v>0</v>
      </c>
      <c r="Q19" s="31"/>
      <c r="R19" s="44"/>
      <c r="S19" s="48"/>
      <c r="T19" s="48"/>
      <c r="U19" s="48"/>
      <c r="V19" s="48"/>
      <c r="W19" s="8"/>
      <c r="X19" s="8"/>
      <c r="Y19" s="8"/>
      <c r="Z19" s="8"/>
      <c r="AA19" s="8"/>
      <c r="AB19" s="8"/>
      <c r="AC19" s="8"/>
      <c r="AD19" s="8"/>
      <c r="AE19" s="8"/>
    </row>
    <row r="20" spans="1:31" s="45" customFormat="1" ht="23.25" customHeight="1" x14ac:dyDescent="0.15">
      <c r="A20" s="104"/>
      <c r="B20" s="108"/>
      <c r="C20" s="79" t="s">
        <v>49</v>
      </c>
      <c r="D20" s="78"/>
      <c r="E20" s="35"/>
      <c r="F20" s="36"/>
      <c r="G20" s="36"/>
      <c r="H20" s="36"/>
      <c r="I20" s="28" t="str">
        <f t="shared" si="1"/>
        <v>◄</v>
      </c>
      <c r="J20" s="29"/>
      <c r="K20" s="90">
        <v>1</v>
      </c>
      <c r="L20" s="101"/>
      <c r="M20" s="30">
        <f t="shared" si="5"/>
        <v>1</v>
      </c>
      <c r="N20" s="31">
        <f>(IF(F20&lt;&gt;"",1/3,0)+IF(G20&lt;&gt;"",2/3,0)+IF(H20&lt;&gt;"",1,0))*K$17*20*M20/SUM(M$18:M$20)</f>
        <v>0</v>
      </c>
      <c r="O20" s="22">
        <f t="shared" si="3"/>
        <v>0</v>
      </c>
      <c r="P20" s="23">
        <f t="shared" si="7"/>
        <v>0</v>
      </c>
      <c r="Q20" s="31"/>
      <c r="R20" s="44"/>
      <c r="S20" s="48"/>
      <c r="T20" s="48"/>
      <c r="U20" s="48"/>
      <c r="V20" s="48"/>
      <c r="W20" s="8"/>
      <c r="X20" s="8"/>
      <c r="Y20" s="8"/>
      <c r="Z20" s="8"/>
      <c r="AA20" s="8"/>
      <c r="AB20" s="8"/>
      <c r="AC20" s="8"/>
      <c r="AD20" s="8"/>
      <c r="AE20" s="8"/>
    </row>
    <row r="21" spans="1:31" ht="14.25" customHeight="1" x14ac:dyDescent="0.15">
      <c r="A21" s="95" t="s">
        <v>14</v>
      </c>
      <c r="B21" s="96"/>
      <c r="C21" s="96"/>
      <c r="D21" s="72"/>
      <c r="E21" s="72"/>
      <c r="F21" s="72"/>
      <c r="G21" s="72"/>
      <c r="H21" s="72"/>
      <c r="I21" s="71"/>
      <c r="J21" s="42"/>
      <c r="K21" s="89">
        <v>0.2</v>
      </c>
      <c r="L21" s="87">
        <f>SUM(L22:L23)</f>
        <v>0</v>
      </c>
      <c r="M21" s="20">
        <f>SUM(M22:M23)</f>
        <v>4</v>
      </c>
      <c r="N21" s="21">
        <f>SUM(N22:N23)</f>
        <v>0</v>
      </c>
      <c r="O21" s="43"/>
      <c r="P21" s="23"/>
      <c r="Q21" s="31"/>
      <c r="S21" s="48"/>
      <c r="T21" s="48"/>
      <c r="U21" s="48"/>
      <c r="V21" s="48"/>
      <c r="W21" s="8"/>
    </row>
    <row r="22" spans="1:31" ht="24.75" customHeight="1" x14ac:dyDescent="0.15">
      <c r="A22" s="49" t="s">
        <v>15</v>
      </c>
      <c r="B22" s="76" t="s">
        <v>23</v>
      </c>
      <c r="C22" s="79" t="s">
        <v>26</v>
      </c>
      <c r="D22" s="78"/>
      <c r="E22" s="35"/>
      <c r="F22" s="36"/>
      <c r="G22" s="36"/>
      <c r="H22" s="50"/>
      <c r="I22" s="28" t="str">
        <f t="shared" si="1"/>
        <v>◄</v>
      </c>
      <c r="J22" s="29"/>
      <c r="K22" s="91">
        <v>3</v>
      </c>
      <c r="L22" s="88">
        <f>N22</f>
        <v>0</v>
      </c>
      <c r="M22" s="30">
        <f t="shared" si="5"/>
        <v>3</v>
      </c>
      <c r="N22" s="31">
        <f>(IF(F22&lt;&gt;"",1/3,0)+IF(G22&lt;&gt;"",2/3,0)+IF(H22&lt;&gt;"",1,0))*K$21*20*M22/SUM(M$22:M$23)</f>
        <v>0</v>
      </c>
      <c r="O22" s="22">
        <f>COUNTA(D22:H22)</f>
        <v>0</v>
      </c>
      <c r="P22" s="23">
        <f>COUNTBLANK(I22)</f>
        <v>0</v>
      </c>
      <c r="Q22" s="31"/>
      <c r="S22" s="48"/>
      <c r="T22" s="48"/>
      <c r="U22" s="48"/>
      <c r="V22" s="48"/>
      <c r="W22" s="8"/>
    </row>
    <row r="23" spans="1:31" ht="24.75" customHeight="1" x14ac:dyDescent="0.15">
      <c r="A23" s="51" t="s">
        <v>16</v>
      </c>
      <c r="B23" s="76" t="s">
        <v>24</v>
      </c>
      <c r="C23" s="81" t="s">
        <v>25</v>
      </c>
      <c r="D23" s="82"/>
      <c r="E23" s="82"/>
      <c r="F23" s="83"/>
      <c r="G23" s="83"/>
      <c r="H23" s="84"/>
      <c r="I23" s="28" t="str">
        <f t="shared" si="1"/>
        <v>◄</v>
      </c>
      <c r="J23" s="29"/>
      <c r="K23" s="91">
        <v>1</v>
      </c>
      <c r="L23" s="88">
        <f>SUM(N23:N23)</f>
        <v>0</v>
      </c>
      <c r="M23" s="30">
        <f t="shared" si="5"/>
        <v>1</v>
      </c>
      <c r="N23" s="31">
        <f>(IF(F23&lt;&gt;"",1/3,0)+IF(G23&lt;&gt;"",2/3,0)+IF(H23&lt;&gt;"",1,0))*K$21*20*M23/SUM(M$22:M$23)</f>
        <v>0</v>
      </c>
      <c r="O23" s="22">
        <f>COUNTA(D23:H23)</f>
        <v>0</v>
      </c>
      <c r="P23" s="23">
        <f>COUNTBLANK(I23)</f>
        <v>0</v>
      </c>
      <c r="Q23" s="31"/>
      <c r="S23" s="48"/>
      <c r="T23" s="48"/>
      <c r="U23" s="48"/>
      <c r="V23" s="48"/>
      <c r="W23" s="8"/>
    </row>
    <row r="24" spans="1:31" ht="24.75" customHeight="1" x14ac:dyDescent="0.15">
      <c r="A24" s="13"/>
      <c r="B24" s="52"/>
      <c r="C24" s="85" t="s">
        <v>43</v>
      </c>
      <c r="D24" s="105">
        <f>M2/SUM(K3:K9)</f>
        <v>1</v>
      </c>
      <c r="E24" s="106"/>
      <c r="F24" s="106"/>
      <c r="G24" s="106"/>
      <c r="H24" s="107"/>
      <c r="I24" s="53"/>
      <c r="J24" s="54"/>
      <c r="K24" s="55"/>
      <c r="L24" s="73"/>
      <c r="M24" s="30"/>
      <c r="N24" s="31"/>
      <c r="O24" s="22"/>
      <c r="Q24" s="31"/>
      <c r="S24" s="56"/>
      <c r="T24" s="48"/>
      <c r="U24" s="48"/>
      <c r="V24" s="48"/>
      <c r="W24" s="8"/>
    </row>
    <row r="25" spans="1:31" ht="24.75" customHeight="1" x14ac:dyDescent="0.15">
      <c r="A25" s="13"/>
      <c r="B25" s="52"/>
      <c r="C25" s="85" t="s">
        <v>44</v>
      </c>
      <c r="D25" s="105">
        <f>M10/SUM(K11:K16)</f>
        <v>1</v>
      </c>
      <c r="E25" s="106"/>
      <c r="F25" s="106"/>
      <c r="G25" s="106"/>
      <c r="H25" s="107"/>
      <c r="I25" s="53"/>
      <c r="J25" s="54"/>
      <c r="K25" s="55"/>
      <c r="L25" s="73"/>
      <c r="M25" s="30"/>
      <c r="N25" s="31"/>
      <c r="O25" s="22"/>
      <c r="P25" s="23"/>
      <c r="Q25" s="31"/>
      <c r="S25" s="56"/>
      <c r="T25" s="48"/>
      <c r="U25" s="48"/>
      <c r="V25" s="48"/>
      <c r="W25" s="8"/>
    </row>
    <row r="26" spans="1:31" ht="24.75" customHeight="1" x14ac:dyDescent="0.15">
      <c r="A26" s="13"/>
      <c r="B26" s="52"/>
      <c r="C26" s="85" t="s">
        <v>45</v>
      </c>
      <c r="D26" s="105">
        <f>M17/SUM(K18:K20)</f>
        <v>1</v>
      </c>
      <c r="E26" s="106"/>
      <c r="F26" s="106"/>
      <c r="G26" s="106"/>
      <c r="H26" s="107"/>
      <c r="I26" s="53"/>
      <c r="J26" s="54"/>
      <c r="K26" s="55"/>
      <c r="L26" s="73"/>
      <c r="M26" s="30"/>
      <c r="N26" s="31"/>
      <c r="O26" s="22"/>
      <c r="P26" s="23"/>
      <c r="Q26" s="31"/>
      <c r="S26" s="56"/>
      <c r="T26" s="48"/>
      <c r="U26" s="48"/>
      <c r="V26" s="48"/>
      <c r="W26" s="8"/>
    </row>
    <row r="27" spans="1:31" ht="24.75" customHeight="1" x14ac:dyDescent="0.15">
      <c r="A27" s="13"/>
      <c r="B27" s="52"/>
      <c r="C27" s="85" t="s">
        <v>46</v>
      </c>
      <c r="D27" s="105">
        <f>M21/SUM(K22:K23)</f>
        <v>1</v>
      </c>
      <c r="E27" s="106"/>
      <c r="F27" s="106"/>
      <c r="G27" s="106"/>
      <c r="H27" s="107"/>
      <c r="I27" s="53"/>
      <c r="J27" s="54"/>
      <c r="K27" s="55"/>
      <c r="L27" s="73"/>
      <c r="M27" s="30"/>
      <c r="N27" s="31"/>
      <c r="O27" s="22"/>
      <c r="P27" s="23"/>
      <c r="Q27" s="31"/>
      <c r="S27" s="56"/>
      <c r="T27" s="48"/>
      <c r="U27" s="48"/>
      <c r="V27" s="48"/>
      <c r="W27" s="8"/>
    </row>
    <row r="28" spans="1:31" ht="11.25" customHeight="1" x14ac:dyDescent="0.15">
      <c r="A28" s="57"/>
      <c r="B28" s="111"/>
      <c r="C28" s="111"/>
      <c r="D28" s="58"/>
      <c r="E28" s="112"/>
      <c r="F28" s="113"/>
      <c r="G28" s="113"/>
      <c r="H28" s="114"/>
      <c r="I28" s="59"/>
      <c r="J28" s="59"/>
      <c r="K28" s="2"/>
      <c r="L28" s="3"/>
      <c r="M28" s="60"/>
      <c r="N28" s="17"/>
      <c r="O28" s="23"/>
      <c r="P28" s="23"/>
      <c r="R28" s="56"/>
      <c r="S28" s="56"/>
      <c r="T28" s="48"/>
      <c r="U28" s="48"/>
      <c r="V28" s="48"/>
      <c r="W28" s="8"/>
    </row>
    <row r="29" spans="1:31" ht="35.25" customHeight="1" x14ac:dyDescent="0.15">
      <c r="A29" s="57"/>
      <c r="B29" s="115" t="s">
        <v>17</v>
      </c>
      <c r="C29" s="115"/>
      <c r="D29" s="116"/>
      <c r="E29" s="109" t="str">
        <f>IF(OR(Q2=0,D24&lt;0.5,D25&lt;0.5,D26&lt;0.5,D27&lt;0.5),"!",(L2+L10+L17+L21))</f>
        <v>!</v>
      </c>
      <c r="F29" s="109"/>
      <c r="G29" s="110" t="s">
        <v>18</v>
      </c>
      <c r="H29" s="110"/>
      <c r="I29" s="59"/>
      <c r="J29" s="59"/>
      <c r="K29" s="2"/>
      <c r="L29" s="3"/>
      <c r="M29" s="17"/>
      <c r="N29" s="17"/>
      <c r="O29" s="62"/>
      <c r="P29" s="23"/>
      <c r="R29" s="56"/>
      <c r="S29" s="56"/>
      <c r="T29" s="48"/>
      <c r="U29" s="48"/>
      <c r="V29" s="48"/>
      <c r="W29" s="8"/>
    </row>
  </sheetData>
  <sheetProtection algorithmName="SHA-512" hashValue="CLjJyxfdNRui3va6KMPDN7ZaDoSi+zxH6fUj5yciT7gXimG5cDyk8qfSrjoSB9/GdnJSUHWtMXRjlzHp7vc8og==" saltValue="JmIf0ZCL2IWKymeOj9iZVA==" spinCount="100000" sheet="1" objects="1" scenarios="1" selectLockedCells="1"/>
  <mergeCells count="26">
    <mergeCell ref="D24:H24"/>
    <mergeCell ref="D25:H25"/>
    <mergeCell ref="A18:A20"/>
    <mergeCell ref="B18:B20"/>
    <mergeCell ref="E29:F29"/>
    <mergeCell ref="G29:H29"/>
    <mergeCell ref="D26:H26"/>
    <mergeCell ref="D27:H27"/>
    <mergeCell ref="B28:C28"/>
    <mergeCell ref="E28:H28"/>
    <mergeCell ref="B29:D29"/>
    <mergeCell ref="L7:L8"/>
    <mergeCell ref="A3:A6"/>
    <mergeCell ref="B3:B6"/>
    <mergeCell ref="L3:L6"/>
    <mergeCell ref="L18:L20"/>
    <mergeCell ref="A11:A15"/>
    <mergeCell ref="B11:B15"/>
    <mergeCell ref="L11:L15"/>
    <mergeCell ref="A1:B1"/>
    <mergeCell ref="A2:C2"/>
    <mergeCell ref="A10:C10"/>
    <mergeCell ref="A17:C17"/>
    <mergeCell ref="A21:C21"/>
    <mergeCell ref="A7:A8"/>
    <mergeCell ref="B7:B8"/>
  </mergeCells>
  <conditionalFormatting sqref="D24:H25 D27:H27">
    <cfRule type="cellIs" dxfId="1" priority="6" stopIfTrue="1" operator="lessThan">
      <formula>0.5</formula>
    </cfRule>
  </conditionalFormatting>
  <conditionalFormatting sqref="D26:H26">
    <cfRule type="cellIs" dxfId="0" priority="1" stopIfTrue="1" operator="lessThan">
      <formula>0.5</formula>
    </cfRule>
  </conditionalFormatting>
  <printOptions horizontalCentered="1" verticalCentered="1"/>
  <pageMargins left="0.27559055118110237" right="0.19685039370078741" top="0.13" bottom="0.13" header="0.16" footer="0.15748031496062992"/>
  <pageSetup paperSize="9" scale="87" orientation="landscape" horizontalDpi="4294967293" r:id="rId1"/>
  <headerFooter alignWithMargins="0">
    <oddFooter>&amp;RPage 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Bilan de compétences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2016-03-30T12:42:43Z</dcterms:created>
  <dcterms:modified xsi:type="dcterms:W3CDTF">2016-03-30T13:13:44Z</dcterms:modified>
</cp:coreProperties>
</file>