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515" windowHeight="8625" activeTab="0"/>
  </bookViews>
  <sheets>
    <sheet name="A propos" sheetId="1" r:id="rId1"/>
    <sheet name="Séquences" sheetId="2" r:id="rId2"/>
    <sheet name="Plan de formation" sheetId="3" r:id="rId3"/>
    <sheet name="BO" sheetId="4" r:id="rId4"/>
  </sheets>
  <definedNames>
    <definedName name="ListeCompetences">'BO'!$D$4:$D$40</definedName>
    <definedName name="Sequences">'Séquences'!$B$4:$B$16</definedName>
  </definedNames>
  <calcPr fullCalcOnLoad="1"/>
</workbook>
</file>

<file path=xl/comments2.xml><?xml version="1.0" encoding="utf-8"?>
<comments xmlns="http://schemas.openxmlformats.org/spreadsheetml/2006/main">
  <authors>
    <author>David</author>
  </authors>
  <commentList>
    <comment ref="B3" authorId="0">
      <text>
        <r>
          <rPr>
            <b/>
            <sz val="9"/>
            <rFont val="Tahoma"/>
            <family val="0"/>
          </rPr>
          <t>David:</t>
        </r>
        <r>
          <rPr>
            <sz val="9"/>
            <rFont val="Tahoma"/>
            <family val="0"/>
          </rPr>
          <t xml:space="preserve">
Nom de la séquence</t>
        </r>
      </text>
    </comment>
    <comment ref="C3" authorId="0">
      <text>
        <r>
          <rPr>
            <b/>
            <sz val="9"/>
            <rFont val="Tahoma"/>
            <family val="0"/>
          </rPr>
          <t>David:</t>
        </r>
        <r>
          <rPr>
            <sz val="9"/>
            <rFont val="Tahoma"/>
            <family val="0"/>
          </rPr>
          <t xml:space="preserve">
Durée de la séquence, en semaines</t>
        </r>
      </text>
    </comment>
  </commentList>
</comments>
</file>

<file path=xl/sharedStrings.xml><?xml version="1.0" encoding="utf-8"?>
<sst xmlns="http://schemas.openxmlformats.org/spreadsheetml/2006/main" count="88" uniqueCount="50">
  <si>
    <t>Séquence</t>
  </si>
  <si>
    <t>Période</t>
  </si>
  <si>
    <t>Durée</t>
  </si>
  <si>
    <t>Durée cumulée</t>
  </si>
  <si>
    <t>Liste des compétences</t>
  </si>
  <si>
    <t>Compétence 1</t>
  </si>
  <si>
    <t>Compétence 2</t>
  </si>
  <si>
    <t>Compétence 3</t>
  </si>
  <si>
    <t>Compétence 4</t>
  </si>
  <si>
    <t>Compétence 5</t>
  </si>
  <si>
    <t>Compétences visées</t>
  </si>
  <si>
    <t>Présence dans la formation</t>
  </si>
  <si>
    <t>Quelques lignes en guise de mode d'emploi …</t>
  </si>
  <si>
    <r>
      <t xml:space="preserve">Page </t>
    </r>
    <r>
      <rPr>
        <i/>
        <sz val="10"/>
        <rFont val="Arial"/>
        <family val="2"/>
      </rPr>
      <t>Séquences</t>
    </r>
  </si>
  <si>
    <t>Définit la liste des séquences.</t>
  </si>
  <si>
    <t>Pour chaque séquence, il faut choisir un nom, renseigner la durée (en semaines) et identifier les compétences travaillées.</t>
  </si>
  <si>
    <t>Les compétences disponibles sont celles du BO. On peut associer jusqu'à 5 compétences à une même séquence.</t>
  </si>
  <si>
    <r>
      <t xml:space="preserve">Page </t>
    </r>
    <r>
      <rPr>
        <i/>
        <sz val="10"/>
        <rFont val="Arial"/>
        <family val="2"/>
      </rPr>
      <t>Plan de formation</t>
    </r>
  </si>
  <si>
    <r>
      <t xml:space="preserve">Les séquences disponibles sont celles de la page </t>
    </r>
    <r>
      <rPr>
        <i/>
        <sz val="10"/>
        <rFont val="Arial"/>
        <family val="2"/>
      </rPr>
      <t>Séquences</t>
    </r>
    <r>
      <rPr>
        <sz val="10"/>
        <rFont val="Arial"/>
        <family val="0"/>
      </rPr>
      <t>.</t>
    </r>
  </si>
  <si>
    <t>Contient la liste des compétences du BO.</t>
  </si>
  <si>
    <r>
      <t xml:space="preserve">Page </t>
    </r>
    <r>
      <rPr>
        <i/>
        <sz val="10"/>
        <rFont val="Arial"/>
        <family val="2"/>
      </rPr>
      <t>BO</t>
    </r>
  </si>
  <si>
    <t>Sélectionner des références et des ressources documentaires spécifiques.</t>
  </si>
  <si>
    <t>S’initier au vocabulaire de l’innovation et de la créativité.</t>
  </si>
  <si>
    <t>Acquérir les bases d’une culture de l’innovation technologique</t>
  </si>
  <si>
    <t>Exprimer une réflexion, un principe, une idée, une solution technique</t>
  </si>
  <si>
    <t>Utiliser des outils de communication techniques, « manuels » et numériques.</t>
  </si>
  <si>
    <t>Formuler des hypothèses, hiérarchiser, sélectionner, expliciter, contextualiser.</t>
  </si>
  <si>
    <t>Communiquer ses intentions</t>
  </si>
  <si>
    <t>Mettre en oeuvre une démarche de créativité</t>
  </si>
  <si>
    <t>L'objectif de ce tableur est de fournir une aide à la construction d'une organisation pédagogique en Création et Innovation Technologiques.</t>
  </si>
  <si>
    <t>Séquences</t>
  </si>
  <si>
    <t>Identifier les principes qui régissent la propriété intellectuelle.</t>
  </si>
  <si>
    <t>Identifier les principes qui régissent la normalisation.</t>
  </si>
  <si>
    <t>Identifier les principes qui régissent l’intelligence économique.</t>
  </si>
  <si>
    <t>Identifier les contraintes réglementaires, environnementales et économiques liées à un contexte donné.</t>
  </si>
  <si>
    <t>Identifier les étapes de l’évolution d’un produit, d’une solution technologique.</t>
  </si>
  <si>
    <t>Matérialiser une solution innovante.</t>
  </si>
  <si>
    <t>Identifier des règles d’évolution de produits ou d’ouvrages.</t>
  </si>
  <si>
    <t>Analyser des évolutions de produits ou d’ouvrages pour identifier une règle d’évolution technologique.</t>
  </si>
  <si>
    <t>Utiliser une ou des méthodes de créativité.</t>
  </si>
  <si>
    <t>RF-idée!</t>
  </si>
  <si>
    <t>Objectif Lune</t>
  </si>
  <si>
    <t>Une maison idéale</t>
  </si>
  <si>
    <t>Innovation I</t>
  </si>
  <si>
    <t>Innovation II</t>
  </si>
  <si>
    <t>Un mobidaï sinon rien</t>
  </si>
  <si>
    <t>Le spectacle de fin d'année</t>
  </si>
  <si>
    <t>Aout 2015 - D. Jadaud</t>
  </si>
  <si>
    <t>On totalise sur cette page le nombre de fois qu'une compétence est traitée comme objectif de formation sur l'ensemble de l'année.</t>
  </si>
  <si>
    <t>Définit l'enchainement temporel des séquences.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</si>
</sst>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1">
    <font>
      <sz val="10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ill>
        <patternFill>
          <bgColor indexed="19"/>
        </patternFill>
      </fill>
    </dxf>
    <dxf>
      <fill>
        <patternFill patternType="solid"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9"/>
  <sheetViews>
    <sheetView tabSelected="1" zoomScalePageLayoutView="0" workbookViewId="0" topLeftCell="A1">
      <selection activeCell="C30" sqref="C30"/>
    </sheetView>
  </sheetViews>
  <sheetFormatPr defaultColWidth="11.421875" defaultRowHeight="12.75"/>
  <cols>
    <col min="1" max="16384" width="11.421875" style="5" customWidth="1"/>
  </cols>
  <sheetData>
    <row r="3" ht="12.75">
      <c r="B3" s="5" t="s">
        <v>12</v>
      </c>
    </row>
    <row r="4" ht="12.75">
      <c r="B4" s="5" t="s">
        <v>29</v>
      </c>
    </row>
    <row r="6" ht="12.75">
      <c r="B6" s="5" t="s">
        <v>13</v>
      </c>
    </row>
    <row r="7" ht="12.75">
      <c r="B7" s="5" t="s">
        <v>14</v>
      </c>
    </row>
    <row r="8" ht="12.75">
      <c r="B8" s="5" t="s">
        <v>15</v>
      </c>
    </row>
    <row r="9" ht="12.75">
      <c r="B9" s="5" t="s">
        <v>16</v>
      </c>
    </row>
    <row r="11" ht="12.75">
      <c r="B11" s="5" t="s">
        <v>17</v>
      </c>
    </row>
    <row r="12" ht="12.75">
      <c r="B12" s="5" t="s">
        <v>49</v>
      </c>
    </row>
    <row r="13" ht="12.75">
      <c r="B13" s="5" t="s">
        <v>18</v>
      </c>
    </row>
    <row r="15" ht="12.75">
      <c r="B15" s="5" t="s">
        <v>20</v>
      </c>
    </row>
    <row r="16" ht="12.75">
      <c r="B16" s="5" t="s">
        <v>19</v>
      </c>
    </row>
    <row r="17" ht="12.75">
      <c r="B17" s="5" t="s">
        <v>48</v>
      </c>
    </row>
    <row r="19" ht="12.75">
      <c r="B19" s="5" t="s">
        <v>47</v>
      </c>
    </row>
  </sheetData>
  <sheetProtection password="CA4B" sheet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0"/>
  <sheetViews>
    <sheetView zoomScalePageLayoutView="0" workbookViewId="0" topLeftCell="A1">
      <selection activeCell="D14" sqref="D14"/>
    </sheetView>
  </sheetViews>
  <sheetFormatPr defaultColWidth="11.421875" defaultRowHeight="12.75"/>
  <cols>
    <col min="2" max="2" width="45.140625" style="0" customWidth="1"/>
    <col min="3" max="3" width="8.421875" style="0" customWidth="1"/>
    <col min="4" max="4" width="51.00390625" style="0" customWidth="1"/>
    <col min="5" max="5" width="51.28125" style="0" customWidth="1"/>
    <col min="6" max="6" width="55.8515625" style="0" customWidth="1"/>
    <col min="7" max="7" width="51.140625" style="0" customWidth="1"/>
    <col min="8" max="8" width="52.7109375" style="0" customWidth="1"/>
  </cols>
  <sheetData>
    <row r="2" spans="4:8" ht="12.75">
      <c r="D2" s="8" t="s">
        <v>10</v>
      </c>
      <c r="E2" s="8"/>
      <c r="F2" s="8"/>
      <c r="G2" s="8"/>
      <c r="H2" s="8"/>
    </row>
    <row r="3" spans="2:8" ht="12.75">
      <c r="B3" s="1" t="s">
        <v>0</v>
      </c>
      <c r="C3" s="1" t="s">
        <v>2</v>
      </c>
      <c r="D3" s="1" t="s">
        <v>5</v>
      </c>
      <c r="E3" s="1" t="s">
        <v>6</v>
      </c>
      <c r="F3" s="1" t="s">
        <v>7</v>
      </c>
      <c r="G3" s="1" t="s">
        <v>8</v>
      </c>
      <c r="H3" s="1"/>
    </row>
    <row r="4" spans="2:7" ht="12.75">
      <c r="B4" s="2" t="s">
        <v>43</v>
      </c>
      <c r="C4" s="1">
        <v>4</v>
      </c>
      <c r="D4" t="s">
        <v>35</v>
      </c>
      <c r="E4" t="s">
        <v>33</v>
      </c>
      <c r="F4" t="s">
        <v>34</v>
      </c>
      <c r="G4" t="s">
        <v>38</v>
      </c>
    </row>
    <row r="5" spans="2:7" ht="12.75">
      <c r="B5" s="2" t="s">
        <v>44</v>
      </c>
      <c r="C5" s="1">
        <v>4</v>
      </c>
      <c r="D5" t="s">
        <v>21</v>
      </c>
      <c r="E5" t="s">
        <v>31</v>
      </c>
      <c r="F5" t="s">
        <v>32</v>
      </c>
      <c r="G5" t="s">
        <v>37</v>
      </c>
    </row>
    <row r="6" spans="2:6" ht="12.75">
      <c r="B6" s="2" t="s">
        <v>41</v>
      </c>
      <c r="C6" s="1">
        <v>3</v>
      </c>
      <c r="D6" t="s">
        <v>26</v>
      </c>
      <c r="E6" t="s">
        <v>39</v>
      </c>
      <c r="F6" t="s">
        <v>22</v>
      </c>
    </row>
    <row r="7" spans="2:5" ht="12.75">
      <c r="B7" s="2" t="s">
        <v>40</v>
      </c>
      <c r="C7" s="1">
        <v>3</v>
      </c>
      <c r="D7" t="s">
        <v>24</v>
      </c>
      <c r="E7" t="s">
        <v>36</v>
      </c>
    </row>
    <row r="8" spans="2:7" ht="12.75">
      <c r="B8" s="2" t="s">
        <v>42</v>
      </c>
      <c r="C8" s="1">
        <v>6</v>
      </c>
      <c r="D8" t="s">
        <v>26</v>
      </c>
      <c r="E8" t="s">
        <v>39</v>
      </c>
      <c r="F8" t="s">
        <v>36</v>
      </c>
      <c r="G8" t="s">
        <v>25</v>
      </c>
    </row>
    <row r="9" spans="2:7" ht="12.75">
      <c r="B9" s="2" t="s">
        <v>45</v>
      </c>
      <c r="C9" s="1">
        <v>3</v>
      </c>
      <c r="D9" t="s">
        <v>26</v>
      </c>
      <c r="E9" t="s">
        <v>39</v>
      </c>
      <c r="F9" t="s">
        <v>24</v>
      </c>
      <c r="G9" t="s">
        <v>36</v>
      </c>
    </row>
    <row r="10" spans="2:7" ht="12.75">
      <c r="B10" s="2" t="s">
        <v>46</v>
      </c>
      <c r="C10" s="1">
        <v>6</v>
      </c>
      <c r="D10" t="s">
        <v>39</v>
      </c>
      <c r="E10" t="s">
        <v>26</v>
      </c>
      <c r="F10" t="s">
        <v>36</v>
      </c>
      <c r="G10" t="s">
        <v>25</v>
      </c>
    </row>
  </sheetData>
  <sheetProtection/>
  <mergeCells count="1">
    <mergeCell ref="D2:H2"/>
  </mergeCells>
  <dataValidations count="3">
    <dataValidation type="list" allowBlank="1" showInputMessage="1" showErrorMessage="1" sqref="D4:H7 D8:G17">
      <formula1>ListeCompetences</formula1>
    </dataValidation>
    <dataValidation type="whole" allowBlank="1" showInputMessage="1" showErrorMessage="1" sqref="C4:C6">
      <formula1>0</formula1>
      <formula2>30</formula2>
    </dataValidation>
    <dataValidation type="list" allowBlank="1" showInputMessage="1" showErrorMessage="1" sqref="A7">
      <formula1>ListeInteret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J30"/>
  <sheetViews>
    <sheetView zoomScalePageLayoutView="0" workbookViewId="0" topLeftCell="B5">
      <selection activeCell="F7" sqref="F7"/>
    </sheetView>
  </sheetViews>
  <sheetFormatPr defaultColWidth="11.421875" defaultRowHeight="12.75"/>
  <cols>
    <col min="3" max="3" width="46.140625" style="0" customWidth="1"/>
    <col min="5" max="5" width="14.7109375" style="0" customWidth="1"/>
    <col min="6" max="6" width="28.57421875" style="0" customWidth="1"/>
    <col min="7" max="7" width="27.28125" style="0" customWidth="1"/>
    <col min="8" max="9" width="14.28125" style="0" customWidth="1"/>
    <col min="10" max="10" width="13.57421875" style="0" customWidth="1"/>
  </cols>
  <sheetData>
    <row r="6" spans="2:10" ht="12.75">
      <c r="B6" s="1" t="s">
        <v>1</v>
      </c>
      <c r="C6" s="1" t="s">
        <v>0</v>
      </c>
      <c r="D6" s="1" t="s">
        <v>2</v>
      </c>
      <c r="E6" s="1" t="s">
        <v>3</v>
      </c>
      <c r="F6" t="s">
        <v>5</v>
      </c>
      <c r="G6" t="s">
        <v>6</v>
      </c>
      <c r="H6" t="s">
        <v>7</v>
      </c>
      <c r="I6" t="s">
        <v>8</v>
      </c>
      <c r="J6" t="s">
        <v>9</v>
      </c>
    </row>
    <row r="7" spans="1:10" ht="12.75">
      <c r="A7" s="6"/>
      <c r="B7" s="1">
        <v>1</v>
      </c>
      <c r="C7" t="s">
        <v>40</v>
      </c>
      <c r="D7" s="1">
        <f>IF(C7&lt;&gt;"",VLOOKUP($C7,Séquences!$B$4:$Y$21,2,FALSE),0)</f>
        <v>3</v>
      </c>
      <c r="E7" s="1">
        <f>D7</f>
        <v>3</v>
      </c>
      <c r="F7" t="str">
        <f>IF($C7&lt;&gt;"",VLOOKUP($C7,Séquences!$B$4:$Y$21,3,FALSE),"")</f>
        <v>Exprimer une réflexion, un principe, une idée, une solution technique</v>
      </c>
      <c r="G7" t="str">
        <f>IF($C7&lt;&gt;"",VLOOKUP($C7,Séquences!$B$4:$Y$21,4,FALSE),"")</f>
        <v>Matérialiser une solution innovante.</v>
      </c>
      <c r="H7">
        <f>IF($C7&lt;&gt;"",VLOOKUP($C7,Séquences!$B$4:$Y$21,5,FALSE),"")</f>
        <v>0</v>
      </c>
      <c r="I7">
        <f>IF($C7&lt;&gt;"",VLOOKUP($C7,Séquences!$B$4:$Y$21,6,FALSE),"")</f>
        <v>0</v>
      </c>
      <c r="J7">
        <f>IF($C7&lt;&gt;"",VLOOKUP($C7,Séquences!$B$4:$Y$21,7,FALSE),"")</f>
        <v>0</v>
      </c>
    </row>
    <row r="8" spans="1:10" ht="12.75">
      <c r="A8" s="6"/>
      <c r="B8" s="1">
        <v>2</v>
      </c>
      <c r="C8" t="s">
        <v>41</v>
      </c>
      <c r="D8" s="1">
        <v>3</v>
      </c>
      <c r="E8" s="1">
        <f>E7+D8</f>
        <v>6</v>
      </c>
      <c r="F8" t="str">
        <f>IF($C8&lt;&gt;"",VLOOKUP($C8,Séquences!$B$4:$Y$21,3,FALSE),"")</f>
        <v>Formuler des hypothèses, hiérarchiser, sélectionner, expliciter, contextualiser.</v>
      </c>
      <c r="G8" t="str">
        <f>IF($C8&lt;&gt;"",VLOOKUP($C8,Séquences!$B$4:$Y$21,4,FALSE),"")</f>
        <v>Utiliser une ou des méthodes de créativité.</v>
      </c>
      <c r="H8" t="str">
        <f>IF($C8&lt;&gt;"",VLOOKUP($C8,Séquences!$B$4:$Y$21,5,FALSE),"")</f>
        <v>S’initier au vocabulaire de l’innovation et de la créativité.</v>
      </c>
      <c r="I8">
        <f>IF($C8&lt;&gt;"",VLOOKUP($C8,Séquences!$B$4:$Y$21,6,FALSE),"")</f>
        <v>0</v>
      </c>
      <c r="J8">
        <f>IF($C8&lt;&gt;"",VLOOKUP($C8,Séquences!$B$4:$Y$21,7,FALSE),"")</f>
        <v>0</v>
      </c>
    </row>
    <row r="9" spans="1:10" ht="12.75">
      <c r="A9" s="6"/>
      <c r="B9" s="1">
        <v>3</v>
      </c>
      <c r="C9" t="s">
        <v>42</v>
      </c>
      <c r="D9" s="1">
        <f>IF(C9&lt;&gt;"",VLOOKUP($C9,Séquences!$B$4:$Y$21,2,FALSE),0)</f>
        <v>6</v>
      </c>
      <c r="E9" s="1">
        <f aca="true" t="shared" si="0" ref="E9:E17">E8+D9</f>
        <v>12</v>
      </c>
      <c r="F9" t="str">
        <f>IF($C9&lt;&gt;"",VLOOKUP($C9,Séquences!$B$4:$Y$21,3,FALSE),"")</f>
        <v>Formuler des hypothèses, hiérarchiser, sélectionner, expliciter, contextualiser.</v>
      </c>
      <c r="G9" t="str">
        <f>IF($C9&lt;&gt;"",VLOOKUP($C9,Séquences!$B$4:$Y$21,4,FALSE),"")</f>
        <v>Utiliser une ou des méthodes de créativité.</v>
      </c>
      <c r="H9" t="str">
        <f>IF($C9&lt;&gt;"",VLOOKUP($C9,Séquences!$B$4:$Y$21,5,FALSE),"")</f>
        <v>Matérialiser une solution innovante.</v>
      </c>
      <c r="I9" t="str">
        <f>IF($C9&lt;&gt;"",VLOOKUP($C9,Séquences!$B$4:$Y$21,6,FALSE),"")</f>
        <v>Utiliser des outils de communication techniques, « manuels » et numériques.</v>
      </c>
      <c r="J9">
        <f>IF($C9&lt;&gt;"",VLOOKUP($C9,Séquences!$B$4:$Y$21,7,FALSE),"")</f>
        <v>0</v>
      </c>
    </row>
    <row r="10" spans="1:10" ht="12.75">
      <c r="A10" s="6"/>
      <c r="B10" s="1">
        <v>4</v>
      </c>
      <c r="C10" t="s">
        <v>43</v>
      </c>
      <c r="D10" s="1">
        <v>3</v>
      </c>
      <c r="E10" s="1">
        <f t="shared" si="0"/>
        <v>15</v>
      </c>
      <c r="F10" t="str">
        <f>IF($C10&lt;&gt;"",VLOOKUP($C10,Séquences!$B$4:$Y$21,3,FALSE),"")</f>
        <v>Identifier les étapes de l’évolution d’un produit, d’une solution technologique.</v>
      </c>
      <c r="G10" t="str">
        <f>IF($C10&lt;&gt;"",VLOOKUP($C10,Séquences!$B$4:$Y$21,4,FALSE),"")</f>
        <v>Identifier les principes qui régissent l’intelligence économique.</v>
      </c>
      <c r="H10" t="str">
        <f>IF($C10&lt;&gt;"",VLOOKUP($C10,Séquences!$B$4:$Y$21,5,FALSE),"")</f>
        <v>Identifier les contraintes réglementaires, environnementales et économiques liées à un contexte donné.</v>
      </c>
      <c r="I10" t="str">
        <f>IF($C10&lt;&gt;"",VLOOKUP($C10,Séquences!$B$4:$Y$21,6,FALSE),"")</f>
        <v>Analyser des évolutions de produits ou d’ouvrages pour identifier une règle d’évolution technologique.</v>
      </c>
      <c r="J10">
        <f>IF($C10&lt;&gt;"",VLOOKUP($C10,Séquences!$B$4:$Y$21,7,FALSE),"")</f>
        <v>0</v>
      </c>
    </row>
    <row r="11" spans="1:10" ht="12.75">
      <c r="A11" s="6"/>
      <c r="B11" s="1">
        <v>5</v>
      </c>
      <c r="C11" t="s">
        <v>45</v>
      </c>
      <c r="D11" s="1">
        <f>IF(C11&lt;&gt;"",VLOOKUP($C11,Séquences!$B$4:$Y$21,2,FALSE),0)</f>
        <v>3</v>
      </c>
      <c r="E11" s="1">
        <f>E10+D11</f>
        <v>18</v>
      </c>
      <c r="F11" t="str">
        <f>IF($C11&lt;&gt;"",VLOOKUP($C11,Séquences!$B$4:$Y$21,3,FALSE),"")</f>
        <v>Formuler des hypothèses, hiérarchiser, sélectionner, expliciter, contextualiser.</v>
      </c>
      <c r="G11" t="str">
        <f>IF($C11&lt;&gt;"",VLOOKUP($C11,Séquences!$B$4:$Y$21,4,FALSE),"")</f>
        <v>Utiliser une ou des méthodes de créativité.</v>
      </c>
      <c r="H11" t="str">
        <f>IF($C11&lt;&gt;"",VLOOKUP($C11,Séquences!$B$4:$Y$21,5,FALSE),"")</f>
        <v>Exprimer une réflexion, un principe, une idée, une solution technique</v>
      </c>
      <c r="I11" t="str">
        <f>IF($C11&lt;&gt;"",VLOOKUP($C11,Séquences!$B$4:$Y$21,6,FALSE),"")</f>
        <v>Matérialiser une solution innovante.</v>
      </c>
      <c r="J11">
        <f>IF($C11&lt;&gt;"",VLOOKUP($C11,Séquences!$B$4:$Y$21,7,FALSE),"")</f>
        <v>0</v>
      </c>
    </row>
    <row r="12" spans="1:10" ht="12.75">
      <c r="A12" s="6"/>
      <c r="B12" s="1">
        <v>6</v>
      </c>
      <c r="C12" t="s">
        <v>44</v>
      </c>
      <c r="D12" s="1">
        <f>IF(C12&lt;&gt;"",VLOOKUP($C12,Séquences!$B$4:$Y$21,2,FALSE),0)</f>
        <v>4</v>
      </c>
      <c r="E12" s="1">
        <f t="shared" si="0"/>
        <v>22</v>
      </c>
      <c r="F12" t="str">
        <f>IF($C12&lt;&gt;"",VLOOKUP($C12,Séquences!$B$4:$Y$21,3,FALSE),"")</f>
        <v>Sélectionner des références et des ressources documentaires spécifiques.</v>
      </c>
      <c r="G12" t="str">
        <f>IF($C12&lt;&gt;"",VLOOKUP($C12,Séquences!$B$4:$Y$21,4,FALSE),"")</f>
        <v>Identifier les principes qui régissent la propriété intellectuelle.</v>
      </c>
      <c r="H12" t="str">
        <f>IF($C12&lt;&gt;"",VLOOKUP($C12,Séquences!$B$4:$Y$21,5,FALSE),"")</f>
        <v>Identifier les principes qui régissent la normalisation.</v>
      </c>
      <c r="I12" t="str">
        <f>IF($C12&lt;&gt;"",VLOOKUP($C12,Séquences!$B$4:$Y$21,6,FALSE),"")</f>
        <v>Identifier des règles d’évolution de produits ou d’ouvrages.</v>
      </c>
      <c r="J12">
        <f>IF($C12&lt;&gt;"",VLOOKUP($C12,Séquences!$B$4:$Y$21,7,FALSE),"")</f>
        <v>0</v>
      </c>
    </row>
    <row r="13" spans="1:10" ht="12.75">
      <c r="A13" s="6"/>
      <c r="B13" s="1">
        <v>7</v>
      </c>
      <c r="C13" t="s">
        <v>46</v>
      </c>
      <c r="D13" s="1">
        <f>IF(C13&lt;&gt;"",VLOOKUP($C13,Séquences!$B$4:$Y$21,2,FALSE),0)</f>
        <v>6</v>
      </c>
      <c r="E13" s="1">
        <f t="shared" si="0"/>
        <v>28</v>
      </c>
      <c r="F13" t="str">
        <f>IF($C13&lt;&gt;"",VLOOKUP($C13,Séquences!$B$4:$Y$21,3,FALSE),"")</f>
        <v>Utiliser une ou des méthodes de créativité.</v>
      </c>
      <c r="G13" t="str">
        <f>IF($C13&lt;&gt;"",VLOOKUP($C13,Séquences!$B$4:$Y$21,4,FALSE),"")</f>
        <v>Formuler des hypothèses, hiérarchiser, sélectionner, expliciter, contextualiser.</v>
      </c>
      <c r="H13" t="str">
        <f>IF($C13&lt;&gt;"",VLOOKUP($C13,Séquences!$B$4:$Y$21,5,FALSE),"")</f>
        <v>Matérialiser une solution innovante.</v>
      </c>
      <c r="I13" t="str">
        <f>IF($C13&lt;&gt;"",VLOOKUP($C13,Séquences!$B$4:$Y$21,6,FALSE),"")</f>
        <v>Utiliser des outils de communication techniques, « manuels » et numériques.</v>
      </c>
      <c r="J13">
        <f>IF($C13&lt;&gt;"",VLOOKUP($C13,Séquences!$B$4:$Y$21,7,FALSE),"")</f>
        <v>0</v>
      </c>
    </row>
    <row r="14" spans="1:10" ht="12.75">
      <c r="A14" s="6"/>
      <c r="B14" s="1">
        <v>8</v>
      </c>
      <c r="D14" s="1">
        <f>IF(C14&lt;&gt;"",VLOOKUP($C14,Séquences!$B$4:$Y$21,2,FALSE),0)</f>
        <v>0</v>
      </c>
      <c r="E14" s="1">
        <f t="shared" si="0"/>
        <v>28</v>
      </c>
      <c r="F14">
        <f>IF($C14&lt;&gt;"",VLOOKUP($C14,Séquences!$B$4:$Y$21,3,FALSE),"")</f>
      </c>
      <c r="G14">
        <f>IF($C14&lt;&gt;"",VLOOKUP($C14,Séquences!$B$4:$Y$21,4,FALSE),"")</f>
      </c>
      <c r="H14">
        <f>IF($C14&lt;&gt;"",VLOOKUP($C14,Séquences!$B$4:$Y$21,5,FALSE),"")</f>
      </c>
      <c r="I14">
        <f>IF($C14&lt;&gt;"",VLOOKUP($C14,Séquences!$B$4:$Y$21,6,FALSE),"")</f>
      </c>
      <c r="J14">
        <f>IF($C14&lt;&gt;"",VLOOKUP($C14,Séquences!$B$4:$Y$21,7,FALSE),"")</f>
      </c>
    </row>
    <row r="15" spans="1:10" ht="12.75">
      <c r="A15" s="6"/>
      <c r="B15" s="1">
        <v>9</v>
      </c>
      <c r="D15" s="1">
        <f>IF(C15&lt;&gt;"",VLOOKUP($C15,Séquences!$B$4:$Y$21,2,FALSE),0)</f>
        <v>0</v>
      </c>
      <c r="E15" s="1">
        <f t="shared" si="0"/>
        <v>28</v>
      </c>
      <c r="F15">
        <f>IF($C15&lt;&gt;"",VLOOKUP($C15,Séquences!$B$4:$Y$21,3,FALSE),"")</f>
      </c>
      <c r="G15">
        <f>IF($C15&lt;&gt;"",VLOOKUP($C15,Séquences!$B$4:$Y$21,4,FALSE),"")</f>
      </c>
      <c r="H15">
        <f>IF($C15&lt;&gt;"",VLOOKUP($C15,Séquences!$B$4:$Y$21,5,FALSE),"")</f>
      </c>
      <c r="I15">
        <f>IF($C15&lt;&gt;"",VLOOKUP($C15,Séquences!$B$4:$Y$21,6,FALSE),"")</f>
      </c>
      <c r="J15">
        <f>IF($C15&lt;&gt;"",VLOOKUP($C15,Séquences!$B$4:$Y$21,7,FALSE),"")</f>
      </c>
    </row>
    <row r="16" spans="1:10" ht="12.75">
      <c r="A16" s="6"/>
      <c r="B16" s="1">
        <v>10</v>
      </c>
      <c r="D16" s="1">
        <f>IF(C16&lt;&gt;"",VLOOKUP($C16,Séquences!$B$4:$Y$21,2,FALSE),0)</f>
        <v>0</v>
      </c>
      <c r="E16" s="1">
        <f t="shared" si="0"/>
        <v>28</v>
      </c>
      <c r="F16">
        <f>IF($C16&lt;&gt;"",VLOOKUP($C16,Séquences!$B$4:$Y$21,3,FALSE),"")</f>
      </c>
      <c r="G16">
        <f>IF($C16&lt;&gt;"",VLOOKUP($C16,Séquences!$B$4:$Y$21,4,FALSE),"")</f>
      </c>
      <c r="H16">
        <f>IF($C16&lt;&gt;"",VLOOKUP($C16,Séquences!$B$4:$Y$21,5,FALSE),"")</f>
      </c>
      <c r="I16">
        <f>IF($C16&lt;&gt;"",VLOOKUP($C16,Séquences!$B$4:$Y$21,6,FALSE),"")</f>
      </c>
      <c r="J16">
        <f>IF($C16&lt;&gt;"",VLOOKUP($C16,Séquences!$B$4:$Y$21,7,FALSE),"")</f>
      </c>
    </row>
    <row r="17" spans="1:10" ht="12.75">
      <c r="A17" s="6"/>
      <c r="B17" s="1">
        <v>11</v>
      </c>
      <c r="D17" s="1">
        <f>IF(C17&lt;&gt;"",VLOOKUP($C17,Séquences!$B$4:$Y$21,2,FALSE),0)</f>
        <v>0</v>
      </c>
      <c r="E17" s="1">
        <f t="shared" si="0"/>
        <v>28</v>
      </c>
      <c r="F17">
        <f>IF($C17&lt;&gt;"",VLOOKUP($C17,Séquences!$B$4:$Y$21,3,FALSE),"")</f>
      </c>
      <c r="G17">
        <f>IF($C17&lt;&gt;"",VLOOKUP($C17,Séquences!$B$4:$Y$21,4,FALSE),"")</f>
      </c>
      <c r="H17">
        <f>IF($C17&lt;&gt;"",VLOOKUP($C17,Séquences!$B$4:$Y$21,5,FALSE),"")</f>
      </c>
      <c r="I17">
        <f>IF($C17&lt;&gt;"",VLOOKUP($C17,Séquences!$B$4:$Y$21,6,FALSE),"")</f>
      </c>
      <c r="J17">
        <f>IF($C17&lt;&gt;"",VLOOKUP($C17,Séquences!$B$4:$Y$21,7,FALSE),"")</f>
      </c>
    </row>
    <row r="18" spans="1:10" ht="12.75">
      <c r="A18" s="6"/>
      <c r="B18" s="1">
        <v>12</v>
      </c>
      <c r="D18" s="1">
        <f>IF(C18&lt;&gt;"",VLOOKUP($C18,Séquences!$B$4:$Y$21,2,FALSE),0)</f>
        <v>0</v>
      </c>
      <c r="E18" s="1">
        <f>E17+D18</f>
        <v>28</v>
      </c>
      <c r="F18">
        <f>IF($C18&lt;&gt;"",VLOOKUP($C18,Séquences!$B$4:$Y$21,3,FALSE),"")</f>
      </c>
      <c r="G18">
        <f>IF($C18&lt;&gt;"",VLOOKUP($C18,Séquences!$B$4:$Y$21,4,FALSE),"")</f>
      </c>
      <c r="H18">
        <f>IF($C18&lt;&gt;"",VLOOKUP($C18,Séquences!$B$4:$Y$21,5,FALSE),"")</f>
      </c>
      <c r="I18">
        <f>IF($C18&lt;&gt;"",VLOOKUP($C18,Séquences!$B$4:$Y$21,6,FALSE),"")</f>
      </c>
      <c r="J18">
        <f>IF($C18&lt;&gt;"",VLOOKUP($C18,Séquences!$B$4:$Y$21,7,FALSE),"")</f>
      </c>
    </row>
    <row r="19" spans="1:5" ht="12.75">
      <c r="A19" s="6"/>
      <c r="B19" s="1"/>
      <c r="D19" s="1"/>
      <c r="E19" s="1"/>
    </row>
    <row r="20" spans="1:5" ht="12.75">
      <c r="A20" s="6"/>
      <c r="B20" s="1"/>
      <c r="D20" s="1"/>
      <c r="E20" s="1"/>
    </row>
    <row r="21" spans="1:5" ht="12.75">
      <c r="A21" s="6"/>
      <c r="B21" s="1"/>
      <c r="D21" s="1"/>
      <c r="E21" s="1"/>
    </row>
    <row r="22" spans="1:5" ht="12.75">
      <c r="A22" s="6"/>
      <c r="B22" s="1"/>
      <c r="D22" s="1"/>
      <c r="E22" s="1"/>
    </row>
    <row r="23" spans="1:5" ht="12.75">
      <c r="A23" s="6"/>
      <c r="B23" s="1"/>
      <c r="D23" s="1"/>
      <c r="E23" s="1"/>
    </row>
    <row r="24" spans="1:5" ht="12.75">
      <c r="A24" s="6"/>
      <c r="B24" s="1"/>
      <c r="D24" s="1"/>
      <c r="E24" s="1"/>
    </row>
    <row r="25" spans="1:5" ht="12.75">
      <c r="A25" s="6"/>
      <c r="B25" s="1"/>
      <c r="D25" s="1"/>
      <c r="E25" s="1"/>
    </row>
    <row r="26" spans="1:5" ht="12.75">
      <c r="A26" s="6"/>
      <c r="B26" s="1"/>
      <c r="D26" s="1"/>
      <c r="E26" s="1"/>
    </row>
    <row r="27" spans="1:5" ht="12.75">
      <c r="A27" s="6"/>
      <c r="B27" s="1"/>
      <c r="D27" s="1"/>
      <c r="E27" s="1"/>
    </row>
    <row r="28" spans="1:5" ht="12.75">
      <c r="A28" s="6"/>
      <c r="B28" s="1"/>
      <c r="D28" s="1"/>
      <c r="E28" s="1"/>
    </row>
    <row r="29" spans="1:5" ht="12.75">
      <c r="A29" s="6"/>
      <c r="B29" s="1"/>
      <c r="D29" s="1"/>
      <c r="E29" s="1"/>
    </row>
    <row r="30" spans="1:5" ht="12.75">
      <c r="A30" s="6"/>
      <c r="B30" s="1"/>
      <c r="D30" s="1"/>
      <c r="E30" s="1"/>
    </row>
  </sheetData>
  <sheetProtection/>
  <dataValidations count="1">
    <dataValidation type="list" allowBlank="1" showInputMessage="1" showErrorMessage="1" sqref="C7:C30">
      <formula1>Sequences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B40"/>
  <sheetViews>
    <sheetView zoomScalePageLayoutView="0" workbookViewId="0" topLeftCell="A1">
      <pane xSplit="20010" topLeftCell="O1" activePane="topLeft" state="split"/>
      <selection pane="topLeft" activeCell="D26" sqref="D26"/>
      <selection pane="topRight" activeCell="O3" sqref="O3:AC3"/>
    </sheetView>
  </sheetViews>
  <sheetFormatPr defaultColWidth="11.421875" defaultRowHeight="12.75"/>
  <cols>
    <col min="1" max="1" width="11.421875" style="4" customWidth="1"/>
    <col min="2" max="2" width="16.7109375" style="4" customWidth="1"/>
    <col min="3" max="3" width="53.28125" style="6" customWidth="1"/>
    <col min="4" max="4" width="73.7109375" style="4" customWidth="1"/>
    <col min="5" max="5" width="25.8515625" style="3" customWidth="1"/>
    <col min="6" max="10" width="7.7109375" style="4" customWidth="1"/>
    <col min="11" max="28" width="7.7109375" style="3" customWidth="1"/>
    <col min="29" max="16384" width="11.421875" style="4" customWidth="1"/>
  </cols>
  <sheetData>
    <row r="1" spans="6:28" ht="12.75"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6:28" ht="12.75">
      <c r="F2" s="10" t="s">
        <v>30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4:17" ht="12.75">
      <c r="D3" s="3" t="s">
        <v>4</v>
      </c>
      <c r="E3" s="3" t="s">
        <v>11</v>
      </c>
      <c r="F3" s="3">
        <f>'Plan de formation'!B7</f>
        <v>1</v>
      </c>
      <c r="G3" s="3">
        <f>'Plan de formation'!B8</f>
        <v>2</v>
      </c>
      <c r="H3" s="3">
        <f>'Plan de formation'!B9</f>
        <v>3</v>
      </c>
      <c r="I3" s="3">
        <f>'Plan de formation'!B10</f>
        <v>4</v>
      </c>
      <c r="J3" s="3">
        <f>'Plan de formation'!B11</f>
        <v>5</v>
      </c>
      <c r="K3" s="3">
        <f>'Plan de formation'!B12</f>
        <v>6</v>
      </c>
      <c r="L3" s="3">
        <f>'Plan de formation'!B13</f>
        <v>7</v>
      </c>
      <c r="M3" s="3">
        <f>'Plan de formation'!B14</f>
        <v>8</v>
      </c>
      <c r="N3" s="3">
        <f>'Plan de formation'!B15</f>
        <v>9</v>
      </c>
      <c r="O3" s="3">
        <f>'Plan de formation'!B16</f>
        <v>10</v>
      </c>
      <c r="P3" s="3">
        <f>'Plan de formation'!B17</f>
        <v>11</v>
      </c>
      <c r="Q3" s="3">
        <f>'Plan de formation'!B18</f>
        <v>12</v>
      </c>
    </row>
    <row r="4" spans="2:28" ht="12.75">
      <c r="B4" s="6"/>
      <c r="C4" s="9" t="s">
        <v>23</v>
      </c>
      <c r="D4" s="4" t="s">
        <v>21</v>
      </c>
      <c r="E4" s="3">
        <f aca="true" t="shared" si="0" ref="E4:E17">SUM(F4:AB4)</f>
        <v>1</v>
      </c>
      <c r="F4" s="1">
        <f>IF(ISERROR(HLOOKUP($D4,'Plan de formation'!$F$7:$J$7,1,FALSE))=TRUE,0,1)</f>
        <v>0</v>
      </c>
      <c r="G4" s="1">
        <f>IF(ISERROR(HLOOKUP($D4,'Plan de formation'!$F$8:$J$8,1,FALSE))=TRUE,0,1)</f>
        <v>0</v>
      </c>
      <c r="H4" s="1">
        <f>IF(ISERROR(HLOOKUP($D4,'Plan de formation'!$F$9:$J$9,1,FALSE))=TRUE,0,1)</f>
        <v>0</v>
      </c>
      <c r="I4" s="1">
        <f>IF(ISERROR(HLOOKUP($D4,'Plan de formation'!$F$10:$J$10,1,FALSE))=TRUE,0,1)</f>
        <v>0</v>
      </c>
      <c r="J4" s="1">
        <f>IF(ISERROR(HLOOKUP($D4,'Plan de formation'!$F$11:$J$11,1,FALSE))=TRUE,0,1)</f>
        <v>0</v>
      </c>
      <c r="K4" s="1">
        <f>IF(ISERROR(HLOOKUP($D4,'Plan de formation'!$F$12:$J$12,1,FALSE))=TRUE,0,1)</f>
        <v>1</v>
      </c>
      <c r="L4" s="1">
        <f>IF(ISERROR(HLOOKUP($D4,'Plan de formation'!$F$13:$J$13,1,FALSE))=TRUE,0,1)</f>
        <v>0</v>
      </c>
      <c r="M4" s="1">
        <f>IF(ISERROR(HLOOKUP($D4,'Plan de formation'!$F$14:$J$14,1,FALSE))=TRUE,0,1)</f>
        <v>0</v>
      </c>
      <c r="N4" s="1">
        <f>IF(ISERROR(HLOOKUP($D4,'Plan de formation'!$F$15:$J$15,1,FALSE))=TRUE,0,1)</f>
        <v>0</v>
      </c>
      <c r="O4" s="1">
        <f>IF(ISERROR(HLOOKUP($D4,'Plan de formation'!$F$16:$J$16,1,FALSE))=TRUE,0,1)</f>
        <v>0</v>
      </c>
      <c r="P4" s="1">
        <f>IF(ISERROR(HLOOKUP($D4,'Plan de formation'!$F$17:$J$17,1,FALSE))=TRUE,0,1)</f>
        <v>0</v>
      </c>
      <c r="Q4" s="1">
        <f>IF(ISERROR(HLOOKUP($D4,'Plan de formation'!$F$18:$J$18,1,FALSE))=TRUE,0,1)</f>
        <v>0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2.75">
      <c r="B5" s="6"/>
      <c r="C5" s="9"/>
      <c r="D5" s="4" t="s">
        <v>22</v>
      </c>
      <c r="E5" s="3">
        <f t="shared" si="0"/>
        <v>1</v>
      </c>
      <c r="F5" s="1">
        <f>IF(ISERROR(HLOOKUP($D5,'Plan de formation'!$F$7:$J$7,1,FALSE))=TRUE,0,1)</f>
        <v>0</v>
      </c>
      <c r="G5" s="1">
        <f>IF(ISERROR(HLOOKUP($D5,'Plan de formation'!$F$8:$J$8,1,FALSE))=TRUE,0,1)</f>
        <v>1</v>
      </c>
      <c r="H5" s="1">
        <f>IF(ISERROR(HLOOKUP($D5,'Plan de formation'!$F$9:$J$9,1,FALSE))=TRUE,0,1)</f>
        <v>0</v>
      </c>
      <c r="I5" s="1">
        <f>IF(ISERROR(HLOOKUP($D5,'Plan de formation'!$F$10:$J$10,1,FALSE))=TRUE,0,1)</f>
        <v>0</v>
      </c>
      <c r="J5" s="1">
        <f>IF(ISERROR(HLOOKUP($D5,'Plan de formation'!$F$11:$J$11,1,FALSE))=TRUE,0,1)</f>
        <v>0</v>
      </c>
      <c r="K5" s="1">
        <f>IF(ISERROR(HLOOKUP($D5,'Plan de formation'!$F$12:$J$12,1,FALSE))=TRUE,0,1)</f>
        <v>0</v>
      </c>
      <c r="L5" s="1">
        <f>IF(ISERROR(HLOOKUP($D5,'Plan de formation'!$F$13:$J$13,1,FALSE))=TRUE,0,1)</f>
        <v>0</v>
      </c>
      <c r="M5" s="1">
        <f>IF(ISERROR(HLOOKUP($D5,'Plan de formation'!$F$14:$J$14,1,FALSE))=TRUE,0,1)</f>
        <v>0</v>
      </c>
      <c r="N5" s="1">
        <f>IF(ISERROR(HLOOKUP($D5,'Plan de formation'!$F$15:$J$15,1,FALSE))=TRUE,0,1)</f>
        <v>0</v>
      </c>
      <c r="O5" s="1">
        <f>IF(ISERROR(HLOOKUP($D5,'Plan de formation'!$F$16:$J$16,1,FALSE))=TRUE,0,1)</f>
        <v>0</v>
      </c>
      <c r="P5" s="1">
        <f>IF(ISERROR(HLOOKUP($D5,'Plan de formation'!$F$17:$J$17,1,FALSE))=TRUE,0,1)</f>
        <v>0</v>
      </c>
      <c r="Q5" s="1">
        <f>IF(ISERROR(HLOOKUP($D5,'Plan de formation'!$F$18:$J$18,1,FALSE))=TRUE,0,1)</f>
        <v>0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12.75">
      <c r="B6" s="6"/>
      <c r="C6" s="9"/>
      <c r="D6" s="4" t="s">
        <v>31</v>
      </c>
      <c r="E6" s="3">
        <f t="shared" si="0"/>
        <v>1</v>
      </c>
      <c r="F6" s="1">
        <f>IF(ISERROR(HLOOKUP($D6,'Plan de formation'!$F$7:$J$7,1,FALSE))=TRUE,0,1)</f>
        <v>0</v>
      </c>
      <c r="G6" s="1">
        <f>IF(ISERROR(HLOOKUP($D6,'Plan de formation'!$F$8:$J$8,1,FALSE))=TRUE,0,1)</f>
        <v>0</v>
      </c>
      <c r="H6" s="1">
        <f>IF(ISERROR(HLOOKUP($D6,'Plan de formation'!$F$9:$J$9,1,FALSE))=TRUE,0,1)</f>
        <v>0</v>
      </c>
      <c r="I6" s="1">
        <f>IF(ISERROR(HLOOKUP($D6,'Plan de formation'!$F$10:$J$10,1,FALSE))=TRUE,0,1)</f>
        <v>0</v>
      </c>
      <c r="J6" s="1">
        <f>IF(ISERROR(HLOOKUP($D6,'Plan de formation'!$F$11:$J$11,1,FALSE))=TRUE,0,1)</f>
        <v>0</v>
      </c>
      <c r="K6" s="1">
        <f>IF(ISERROR(HLOOKUP($D6,'Plan de formation'!$F$12:$J$12,1,FALSE))=TRUE,0,1)</f>
        <v>1</v>
      </c>
      <c r="L6" s="1">
        <f>IF(ISERROR(HLOOKUP($D6,'Plan de formation'!$F$13:$J$13,1,FALSE))=TRUE,0,1)</f>
        <v>0</v>
      </c>
      <c r="M6" s="1">
        <f>IF(ISERROR(HLOOKUP($D6,'Plan de formation'!$F$14:$J$14,1,FALSE))=TRUE,0,1)</f>
        <v>0</v>
      </c>
      <c r="N6" s="1">
        <f>IF(ISERROR(HLOOKUP($D6,'Plan de formation'!$F$15:$J$15,1,FALSE))=TRUE,0,1)</f>
        <v>0</v>
      </c>
      <c r="O6" s="1">
        <f>IF(ISERROR(HLOOKUP($D6,'Plan de formation'!$F$16:$J$16,1,FALSE))=TRUE,0,1)</f>
        <v>0</v>
      </c>
      <c r="P6" s="1">
        <f>IF(ISERROR(HLOOKUP($D6,'Plan de formation'!$F$17:$J$17,1,FALSE))=TRUE,0,1)</f>
        <v>0</v>
      </c>
      <c r="Q6" s="1">
        <f>IF(ISERROR(HLOOKUP($D6,'Plan de formation'!$F$18:$J$18,1,FALSE))=TRUE,0,1)</f>
        <v>0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12.75">
      <c r="B7" s="6"/>
      <c r="C7" s="9"/>
      <c r="D7" s="4" t="s">
        <v>32</v>
      </c>
      <c r="E7" s="3">
        <f t="shared" si="0"/>
        <v>1</v>
      </c>
      <c r="F7" s="1">
        <f>IF(ISERROR(HLOOKUP($D7,'Plan de formation'!$F$7:$J$7,1,FALSE))=TRUE,0,1)</f>
        <v>0</v>
      </c>
      <c r="G7" s="1">
        <f>IF(ISERROR(HLOOKUP($D7,'Plan de formation'!$F$8:$J$8,1,FALSE))=TRUE,0,1)</f>
        <v>0</v>
      </c>
      <c r="H7" s="1">
        <f>IF(ISERROR(HLOOKUP($D7,'Plan de formation'!$F$9:$J$9,1,FALSE))=TRUE,0,1)</f>
        <v>0</v>
      </c>
      <c r="I7" s="1">
        <f>IF(ISERROR(HLOOKUP($D7,'Plan de formation'!$F$10:$J$10,1,FALSE))=TRUE,0,1)</f>
        <v>0</v>
      </c>
      <c r="J7" s="1">
        <f>IF(ISERROR(HLOOKUP($D7,'Plan de formation'!$F$11:$J$11,1,FALSE))=TRUE,0,1)</f>
        <v>0</v>
      </c>
      <c r="K7" s="1">
        <f>IF(ISERROR(HLOOKUP($D7,'Plan de formation'!$F$12:$J$12,1,FALSE))=TRUE,0,1)</f>
        <v>1</v>
      </c>
      <c r="L7" s="1">
        <f>IF(ISERROR(HLOOKUP($D7,'Plan de formation'!$F$13:$J$13,1,FALSE))=TRUE,0,1)</f>
        <v>0</v>
      </c>
      <c r="M7" s="1">
        <f>IF(ISERROR(HLOOKUP($D7,'Plan de formation'!$F$14:$J$14,1,FALSE))=TRUE,0,1)</f>
        <v>0</v>
      </c>
      <c r="N7" s="1">
        <f>IF(ISERROR(HLOOKUP($D7,'Plan de formation'!$F$15:$J$15,1,FALSE))=TRUE,0,1)</f>
        <v>0</v>
      </c>
      <c r="O7" s="1">
        <f>IF(ISERROR(HLOOKUP($D7,'Plan de formation'!$F$16:$J$16,1,FALSE))=TRUE,0,1)</f>
        <v>0</v>
      </c>
      <c r="P7" s="1">
        <f>IF(ISERROR(HLOOKUP($D7,'Plan de formation'!$F$17:$J$17,1,FALSE))=TRUE,0,1)</f>
        <v>0</v>
      </c>
      <c r="Q7" s="1">
        <f>IF(ISERROR(HLOOKUP($D7,'Plan de formation'!$F$18:$J$18,1,FALSE))=TRUE,0,1)</f>
        <v>0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12.75">
      <c r="B8" s="6"/>
      <c r="C8" s="9"/>
      <c r="D8" s="4" t="s">
        <v>33</v>
      </c>
      <c r="E8" s="3">
        <f t="shared" si="0"/>
        <v>1</v>
      </c>
      <c r="F8" s="1">
        <f>IF(ISERROR(HLOOKUP($D8,'Plan de formation'!$F$7:$J$7,1,FALSE))=TRUE,0,1)</f>
        <v>0</v>
      </c>
      <c r="G8" s="1">
        <f>IF(ISERROR(HLOOKUP($D8,'Plan de formation'!$F$8:$J$8,1,FALSE))=TRUE,0,1)</f>
        <v>0</v>
      </c>
      <c r="H8" s="1">
        <f>IF(ISERROR(HLOOKUP($D8,'Plan de formation'!$F$9:$J$9,1,FALSE))=TRUE,0,1)</f>
        <v>0</v>
      </c>
      <c r="I8" s="1">
        <f>IF(ISERROR(HLOOKUP($D8,'Plan de formation'!$F$10:$J$10,1,FALSE))=TRUE,0,1)</f>
        <v>1</v>
      </c>
      <c r="J8" s="1">
        <f>IF(ISERROR(HLOOKUP($D8,'Plan de formation'!$F$11:$J$11,1,FALSE))=TRUE,0,1)</f>
        <v>0</v>
      </c>
      <c r="K8" s="1">
        <f>IF(ISERROR(HLOOKUP($D8,'Plan de formation'!$F$12:$J$12,1,FALSE))=TRUE,0,1)</f>
        <v>0</v>
      </c>
      <c r="L8" s="1">
        <f>IF(ISERROR(HLOOKUP($D8,'Plan de formation'!$F$13:$J$13,1,FALSE))=TRUE,0,1)</f>
        <v>0</v>
      </c>
      <c r="M8" s="1">
        <f>IF(ISERROR(HLOOKUP($D8,'Plan de formation'!$F$14:$J$14,1,FALSE))=TRUE,0,1)</f>
        <v>0</v>
      </c>
      <c r="N8" s="1">
        <f>IF(ISERROR(HLOOKUP($D8,'Plan de formation'!$F$15:$J$15,1,FALSE))=TRUE,0,1)</f>
        <v>0</v>
      </c>
      <c r="O8" s="1">
        <f>IF(ISERROR(HLOOKUP($D8,'Plan de formation'!$F$16:$J$16,1,FALSE))=TRUE,0,1)</f>
        <v>0</v>
      </c>
      <c r="P8" s="1">
        <f>IF(ISERROR(HLOOKUP($D8,'Plan de formation'!$F$17:$J$17,1,FALSE))=TRUE,0,1)</f>
        <v>0</v>
      </c>
      <c r="Q8" s="1">
        <f>IF(ISERROR(HLOOKUP($D8,'Plan de formation'!$F$18:$J$18,1,FALSE))=TRUE,0,1)</f>
        <v>0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12.75">
      <c r="B9" s="6"/>
      <c r="C9" s="9"/>
      <c r="D9" s="7" t="s">
        <v>35</v>
      </c>
      <c r="E9" s="3">
        <f t="shared" si="0"/>
        <v>1</v>
      </c>
      <c r="F9" s="1">
        <f>IF(ISERROR(HLOOKUP($D9,'Plan de formation'!$F$7:$J$7,1,FALSE))=TRUE,0,1)</f>
        <v>0</v>
      </c>
      <c r="G9" s="1">
        <f>IF(ISERROR(HLOOKUP($D9,'Plan de formation'!$F$8:$J$8,1,FALSE))=TRUE,0,1)</f>
        <v>0</v>
      </c>
      <c r="H9" s="1">
        <f>IF(ISERROR(HLOOKUP($D9,'Plan de formation'!$F$9:$J$9,1,FALSE))=TRUE,0,1)</f>
        <v>0</v>
      </c>
      <c r="I9" s="1">
        <f>IF(ISERROR(HLOOKUP($D9,'Plan de formation'!$F$10:$J$10,1,FALSE))=TRUE,0,1)</f>
        <v>1</v>
      </c>
      <c r="J9" s="1">
        <f>IF(ISERROR(HLOOKUP($D9,'Plan de formation'!$F$11:$J$11,1,FALSE))=TRUE,0,1)</f>
        <v>0</v>
      </c>
      <c r="K9" s="1">
        <f>IF(ISERROR(HLOOKUP($D9,'Plan de formation'!$F$12:$J$12,1,FALSE))=TRUE,0,1)</f>
        <v>0</v>
      </c>
      <c r="L9" s="1">
        <f>IF(ISERROR(HLOOKUP($D9,'Plan de formation'!$F$13:$J$13,1,FALSE))=TRUE,0,1)</f>
        <v>0</v>
      </c>
      <c r="M9" s="1">
        <f>IF(ISERROR(HLOOKUP($D9,'Plan de formation'!$F$14:$J$14,1,FALSE))=TRUE,0,1)</f>
        <v>0</v>
      </c>
      <c r="N9" s="1">
        <f>IF(ISERROR(HLOOKUP($D9,'Plan de formation'!$F$15:$J$15,1,FALSE))=TRUE,0,1)</f>
        <v>0</v>
      </c>
      <c r="O9" s="1">
        <f>IF(ISERROR(HLOOKUP($D9,'Plan de formation'!$F$16:$J$16,1,FALSE))=TRUE,0,1)</f>
        <v>0</v>
      </c>
      <c r="P9" s="1">
        <f>IF(ISERROR(HLOOKUP($D9,'Plan de formation'!$F$17:$J$17,1,FALSE))=TRUE,0,1)</f>
        <v>0</v>
      </c>
      <c r="Q9" s="1">
        <f>IF(ISERROR(HLOOKUP($D9,'Plan de formation'!$F$18:$J$18,1,FALSE))=TRUE,0,1)</f>
        <v>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ht="12.75">
      <c r="B10" s="6"/>
      <c r="C10" s="9"/>
      <c r="D10" s="7" t="s">
        <v>34</v>
      </c>
      <c r="E10" s="3">
        <f t="shared" si="0"/>
        <v>1</v>
      </c>
      <c r="F10" s="1">
        <f>IF(ISERROR(HLOOKUP($D10,'Plan de formation'!$F$7:$J$7,1,FALSE))=TRUE,0,1)</f>
        <v>0</v>
      </c>
      <c r="G10" s="1">
        <f>IF(ISERROR(HLOOKUP($D10,'Plan de formation'!$F$8:$J$8,1,FALSE))=TRUE,0,1)</f>
        <v>0</v>
      </c>
      <c r="H10" s="1">
        <f>IF(ISERROR(HLOOKUP($D10,'Plan de formation'!$F$9:$J$9,1,FALSE))=TRUE,0,1)</f>
        <v>0</v>
      </c>
      <c r="I10" s="1">
        <f>IF(ISERROR(HLOOKUP($D10,'Plan de formation'!$F$10:$J$10,1,FALSE))=TRUE,0,1)</f>
        <v>1</v>
      </c>
      <c r="J10" s="1">
        <f>IF(ISERROR(HLOOKUP($D10,'Plan de formation'!$F$11:$J$11,1,FALSE))=TRUE,0,1)</f>
        <v>0</v>
      </c>
      <c r="K10" s="1">
        <f>IF(ISERROR(HLOOKUP($D10,'Plan de formation'!$F$12:$J$12,1,FALSE))=TRUE,0,1)</f>
        <v>0</v>
      </c>
      <c r="L10" s="1">
        <f>IF(ISERROR(HLOOKUP($D10,'Plan de formation'!$F$13:$J$13,1,FALSE))=TRUE,0,1)</f>
        <v>0</v>
      </c>
      <c r="M10" s="1">
        <f>IF(ISERROR(HLOOKUP($D10,'Plan de formation'!$F$14:$J$14,1,FALSE))=TRUE,0,1)</f>
        <v>0</v>
      </c>
      <c r="N10" s="1">
        <f>IF(ISERROR(HLOOKUP($D10,'Plan de formation'!$F$15:$J$15,1,FALSE))=TRUE,0,1)</f>
        <v>0</v>
      </c>
      <c r="O10" s="1">
        <f>IF(ISERROR(HLOOKUP($D10,'Plan de formation'!$F$16:$J$16,1,FALSE))=TRUE,0,1)</f>
        <v>0</v>
      </c>
      <c r="P10" s="1">
        <f>IF(ISERROR(HLOOKUP($D10,'Plan de formation'!$F$17:$J$17,1,FALSE))=TRUE,0,1)</f>
        <v>0</v>
      </c>
      <c r="Q10" s="1">
        <f>IF(ISERROR(HLOOKUP($D10,'Plan de formation'!$F$18:$J$18,1,FALSE))=TRUE,0,1)</f>
        <v>0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2:28" ht="12.75">
      <c r="B11" s="6"/>
      <c r="C11" s="9"/>
      <c r="D11" s="7" t="s">
        <v>37</v>
      </c>
      <c r="E11" s="3">
        <f t="shared" si="0"/>
        <v>1</v>
      </c>
      <c r="F11" s="1">
        <f>IF(ISERROR(HLOOKUP($D11,'Plan de formation'!$F$7:$J$7,1,FALSE))=TRUE,0,1)</f>
        <v>0</v>
      </c>
      <c r="G11" s="1">
        <f>IF(ISERROR(HLOOKUP($D11,'Plan de formation'!$F$8:$J$8,1,FALSE))=TRUE,0,1)</f>
        <v>0</v>
      </c>
      <c r="H11" s="1">
        <f>IF(ISERROR(HLOOKUP($D11,'Plan de formation'!$F$9:$J$9,1,FALSE))=TRUE,0,1)</f>
        <v>0</v>
      </c>
      <c r="I11" s="1">
        <f>IF(ISERROR(HLOOKUP($D11,'Plan de formation'!$F$10:$J$10,1,FALSE))=TRUE,0,1)</f>
        <v>0</v>
      </c>
      <c r="J11" s="1">
        <f>IF(ISERROR(HLOOKUP($D11,'Plan de formation'!$F$11:$J$11,1,FALSE))=TRUE,0,1)</f>
        <v>0</v>
      </c>
      <c r="K11" s="1">
        <f>IF(ISERROR(HLOOKUP($D11,'Plan de formation'!$F$12:$J$12,1,FALSE))=TRUE,0,1)</f>
        <v>1</v>
      </c>
      <c r="L11" s="1">
        <f>IF(ISERROR(HLOOKUP($D11,'Plan de formation'!$F$13:$J$13,1,FALSE))=TRUE,0,1)</f>
        <v>0</v>
      </c>
      <c r="M11" s="1">
        <f>IF(ISERROR(HLOOKUP($D11,'Plan de formation'!$F$14:$J$14,1,FALSE))=TRUE,0,1)</f>
        <v>0</v>
      </c>
      <c r="N11" s="1">
        <f>IF(ISERROR(HLOOKUP($D11,'Plan de formation'!$F$15:$J$15,1,FALSE))=TRUE,0,1)</f>
        <v>0</v>
      </c>
      <c r="O11" s="1">
        <f>IF(ISERROR(HLOOKUP($D11,'Plan de formation'!$F$16:$J$16,1,FALSE))=TRUE,0,1)</f>
        <v>0</v>
      </c>
      <c r="P11" s="1">
        <f>IF(ISERROR(HLOOKUP($D11,'Plan de formation'!$F$17:$J$17,1,FALSE))=TRUE,0,1)</f>
        <v>0</v>
      </c>
      <c r="Q11" s="1">
        <f>IF(ISERROR(HLOOKUP($D11,'Plan de formation'!$F$18:$J$18,1,FALSE))=TRUE,0,1)</f>
        <v>0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2:28" ht="12.75">
      <c r="B12" s="6"/>
      <c r="C12" s="9"/>
      <c r="D12" s="7" t="s">
        <v>38</v>
      </c>
      <c r="E12" s="3">
        <f t="shared" si="0"/>
        <v>1</v>
      </c>
      <c r="F12" s="1">
        <f>IF(ISERROR(HLOOKUP($D12,'Plan de formation'!$F$7:$J$7,1,FALSE))=TRUE,0,1)</f>
        <v>0</v>
      </c>
      <c r="G12" s="1">
        <f>IF(ISERROR(HLOOKUP($D12,'Plan de formation'!$F$8:$J$8,1,FALSE))=TRUE,0,1)</f>
        <v>0</v>
      </c>
      <c r="H12" s="1">
        <f>IF(ISERROR(HLOOKUP($D12,'Plan de formation'!$F$9:$J$9,1,FALSE))=TRUE,0,1)</f>
        <v>0</v>
      </c>
      <c r="I12" s="1">
        <f>IF(ISERROR(HLOOKUP($D12,'Plan de formation'!$F$10:$J$10,1,FALSE))=TRUE,0,1)</f>
        <v>1</v>
      </c>
      <c r="J12" s="1">
        <f>IF(ISERROR(HLOOKUP($D12,'Plan de formation'!$F$11:$J$11,1,FALSE))=TRUE,0,1)</f>
        <v>0</v>
      </c>
      <c r="K12" s="1">
        <f>IF(ISERROR(HLOOKUP($D12,'Plan de formation'!$F$12:$J$12,1,FALSE))=TRUE,0,1)</f>
        <v>0</v>
      </c>
      <c r="L12" s="1">
        <f>IF(ISERROR(HLOOKUP($D12,'Plan de formation'!$F$13:$J$13,1,FALSE))=TRUE,0,1)</f>
        <v>0</v>
      </c>
      <c r="M12" s="1">
        <f>IF(ISERROR(HLOOKUP($D12,'Plan de formation'!$F$14:$J$14,1,FALSE))=TRUE,0,1)</f>
        <v>0</v>
      </c>
      <c r="N12" s="1">
        <f>IF(ISERROR(HLOOKUP($D12,'Plan de formation'!$F$15:$J$15,1,FALSE))=TRUE,0,1)</f>
        <v>0</v>
      </c>
      <c r="O12" s="1">
        <f>IF(ISERROR(HLOOKUP($D12,'Plan de formation'!$F$16:$J$16,1,FALSE))=TRUE,0,1)</f>
        <v>0</v>
      </c>
      <c r="P12" s="1">
        <f>IF(ISERROR(HLOOKUP($D12,'Plan de formation'!$F$17:$J$17,1,FALSE))=TRUE,0,1)</f>
        <v>0</v>
      </c>
      <c r="Q12" s="1">
        <f>IF(ISERROR(HLOOKUP($D12,'Plan de formation'!$F$18:$J$18,1,FALSE))=TRUE,0,1)</f>
        <v>0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2:28" ht="12.75">
      <c r="B13" s="6"/>
      <c r="C13" s="9" t="s">
        <v>27</v>
      </c>
      <c r="D13" s="7" t="s">
        <v>24</v>
      </c>
      <c r="E13" s="3">
        <f t="shared" si="0"/>
        <v>2</v>
      </c>
      <c r="F13" s="1">
        <f>IF(ISERROR(HLOOKUP($D13,'Plan de formation'!$F$7:$J$7,1,FALSE))=TRUE,0,1)</f>
        <v>1</v>
      </c>
      <c r="G13" s="1">
        <f>IF(ISERROR(HLOOKUP($D13,'Plan de formation'!$F$8:$J$8,1,FALSE))=TRUE,0,1)</f>
        <v>0</v>
      </c>
      <c r="H13" s="1">
        <f>IF(ISERROR(HLOOKUP($D13,'Plan de formation'!$F$9:$J$9,1,FALSE))=TRUE,0,1)</f>
        <v>0</v>
      </c>
      <c r="I13" s="1">
        <f>IF(ISERROR(HLOOKUP($D13,'Plan de formation'!$F$10:$J$10,1,FALSE))=TRUE,0,1)</f>
        <v>0</v>
      </c>
      <c r="J13" s="1">
        <f>IF(ISERROR(HLOOKUP($D13,'Plan de formation'!$F$11:$J$11,1,FALSE))=TRUE,0,1)</f>
        <v>1</v>
      </c>
      <c r="K13" s="1">
        <f>IF(ISERROR(HLOOKUP($D13,'Plan de formation'!$F$12:$J$12,1,FALSE))=TRUE,0,1)</f>
        <v>0</v>
      </c>
      <c r="L13" s="1">
        <f>IF(ISERROR(HLOOKUP($D13,'Plan de formation'!$F$13:$J$13,1,FALSE))=TRUE,0,1)</f>
        <v>0</v>
      </c>
      <c r="M13" s="1">
        <f>IF(ISERROR(HLOOKUP($D13,'Plan de formation'!$F$14:$J$14,1,FALSE))=TRUE,0,1)</f>
        <v>0</v>
      </c>
      <c r="N13" s="1">
        <f>IF(ISERROR(HLOOKUP($D13,'Plan de formation'!$F$15:$J$15,1,FALSE))=TRUE,0,1)</f>
        <v>0</v>
      </c>
      <c r="O13" s="1">
        <f>IF(ISERROR(HLOOKUP($D13,'Plan de formation'!$F$16:$J$16,1,FALSE))=TRUE,0,1)</f>
        <v>0</v>
      </c>
      <c r="P13" s="1">
        <f>IF(ISERROR(HLOOKUP($D13,'Plan de formation'!$F$17:$J$17,1,FALSE))=TRUE,0,1)</f>
        <v>0</v>
      </c>
      <c r="Q13" s="1">
        <f>IF(ISERROR(HLOOKUP($D13,'Plan de formation'!$F$18:$J$18,1,FALSE))=TRUE,0,1)</f>
        <v>0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ht="12.75">
      <c r="B14" s="6"/>
      <c r="C14" s="9"/>
      <c r="D14" s="4" t="s">
        <v>25</v>
      </c>
      <c r="E14" s="3">
        <f t="shared" si="0"/>
        <v>2</v>
      </c>
      <c r="F14" s="1">
        <f>IF(ISERROR(HLOOKUP($D14,'Plan de formation'!$F$7:$J$7,1,FALSE))=TRUE,0,1)</f>
        <v>0</v>
      </c>
      <c r="G14" s="1">
        <f>IF(ISERROR(HLOOKUP($D14,'Plan de formation'!$F$8:$J$8,1,FALSE))=TRUE,0,1)</f>
        <v>0</v>
      </c>
      <c r="H14" s="1">
        <f>IF(ISERROR(HLOOKUP($D14,'Plan de formation'!$F$9:$J$9,1,FALSE))=TRUE,0,1)</f>
        <v>1</v>
      </c>
      <c r="I14" s="1">
        <f>IF(ISERROR(HLOOKUP($D14,'Plan de formation'!$F$10:$J$10,1,FALSE))=TRUE,0,1)</f>
        <v>0</v>
      </c>
      <c r="J14" s="1">
        <f>IF(ISERROR(HLOOKUP($D14,'Plan de formation'!$F$11:$J$11,1,FALSE))=TRUE,0,1)</f>
        <v>0</v>
      </c>
      <c r="K14" s="1">
        <f>IF(ISERROR(HLOOKUP($D14,'Plan de formation'!$F$12:$J$12,1,FALSE))=TRUE,0,1)</f>
        <v>0</v>
      </c>
      <c r="L14" s="1">
        <f>IF(ISERROR(HLOOKUP($D14,'Plan de formation'!$F$13:$J$13,1,FALSE))=TRUE,0,1)</f>
        <v>1</v>
      </c>
      <c r="M14" s="1">
        <f>IF(ISERROR(HLOOKUP($D14,'Plan de formation'!$F$14:$J$14,1,FALSE))=TRUE,0,1)</f>
        <v>0</v>
      </c>
      <c r="N14" s="1">
        <f>IF(ISERROR(HLOOKUP($D14,'Plan de formation'!$F$15:$J$15,1,FALSE))=TRUE,0,1)</f>
        <v>0</v>
      </c>
      <c r="O14" s="1">
        <f>IF(ISERROR(HLOOKUP($D14,'Plan de formation'!$F$16:$J$16,1,FALSE))=TRUE,0,1)</f>
        <v>0</v>
      </c>
      <c r="P14" s="1">
        <f>IF(ISERROR(HLOOKUP($D14,'Plan de formation'!$F$17:$J$17,1,FALSE))=TRUE,0,1)</f>
        <v>0</v>
      </c>
      <c r="Q14" s="1">
        <f>IF(ISERROR(HLOOKUP($D14,'Plan de formation'!$F$18:$J$18,1,FALSE))=TRUE,0,1)</f>
        <v>0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2:28" ht="12.75">
      <c r="B15" s="6"/>
      <c r="C15" s="11" t="s">
        <v>28</v>
      </c>
      <c r="D15" s="7" t="s">
        <v>26</v>
      </c>
      <c r="E15" s="3">
        <f t="shared" si="0"/>
        <v>4</v>
      </c>
      <c r="F15" s="1">
        <f>IF(ISERROR(HLOOKUP($D15,'Plan de formation'!$F$7:$J$7,1,FALSE))=TRUE,0,1)</f>
        <v>0</v>
      </c>
      <c r="G15" s="1">
        <f>IF(ISERROR(HLOOKUP($D15,'Plan de formation'!$F$8:$J$8,1,FALSE))=TRUE,0,1)</f>
        <v>1</v>
      </c>
      <c r="H15" s="1">
        <f>IF(ISERROR(HLOOKUP($D15,'Plan de formation'!$F$9:$J$9,1,FALSE))=TRUE,0,1)</f>
        <v>1</v>
      </c>
      <c r="I15" s="1">
        <f>IF(ISERROR(HLOOKUP($D15,'Plan de formation'!$F$10:$J$10,1,FALSE))=TRUE,0,1)</f>
        <v>0</v>
      </c>
      <c r="J15" s="1">
        <f>IF(ISERROR(HLOOKUP($D15,'Plan de formation'!$F$11:$J$11,1,FALSE))=TRUE,0,1)</f>
        <v>1</v>
      </c>
      <c r="K15" s="1">
        <f>IF(ISERROR(HLOOKUP($D15,'Plan de formation'!$F$12:$J$12,1,FALSE))=TRUE,0,1)</f>
        <v>0</v>
      </c>
      <c r="L15" s="1">
        <f>IF(ISERROR(HLOOKUP($D15,'Plan de formation'!$F$13:$J$13,1,FALSE))=TRUE,0,1)</f>
        <v>1</v>
      </c>
      <c r="M15" s="1">
        <f>IF(ISERROR(HLOOKUP($D15,'Plan de formation'!$F$14:$J$14,1,FALSE))=TRUE,0,1)</f>
        <v>0</v>
      </c>
      <c r="N15" s="1">
        <f>IF(ISERROR(HLOOKUP($D15,'Plan de formation'!$F$15:$J$15,1,FALSE))=TRUE,0,1)</f>
        <v>0</v>
      </c>
      <c r="O15" s="1">
        <f>IF(ISERROR(HLOOKUP($D15,'Plan de formation'!$F$16:$J$16,1,FALSE))=TRUE,0,1)</f>
        <v>0</v>
      </c>
      <c r="P15" s="1">
        <f>IF(ISERROR(HLOOKUP($D15,'Plan de formation'!$F$17:$J$17,1,FALSE))=TRUE,0,1)</f>
        <v>0</v>
      </c>
      <c r="Q15" s="1">
        <f>IF(ISERROR(HLOOKUP($D15,'Plan de formation'!$F$18:$J$18,1,FALSE))=TRUE,0,1)</f>
        <v>0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2:28" ht="12.75">
      <c r="B16" s="6"/>
      <c r="C16" s="11"/>
      <c r="D16" s="7" t="s">
        <v>39</v>
      </c>
      <c r="E16" s="3">
        <f t="shared" si="0"/>
        <v>4</v>
      </c>
      <c r="F16" s="1">
        <f>IF(ISERROR(HLOOKUP($D16,'Plan de formation'!$F$7:$J$7,1,FALSE))=TRUE,0,1)</f>
        <v>0</v>
      </c>
      <c r="G16" s="1">
        <f>IF(ISERROR(HLOOKUP($D16,'Plan de formation'!$F$8:$J$8,1,FALSE))=TRUE,0,1)</f>
        <v>1</v>
      </c>
      <c r="H16" s="1">
        <f>IF(ISERROR(HLOOKUP($D16,'Plan de formation'!$F$9:$J$9,1,FALSE))=TRUE,0,1)</f>
        <v>1</v>
      </c>
      <c r="I16" s="1">
        <f>IF(ISERROR(HLOOKUP($D16,'Plan de formation'!$F$10:$J$10,1,FALSE))=TRUE,0,1)</f>
        <v>0</v>
      </c>
      <c r="J16" s="1">
        <f>IF(ISERROR(HLOOKUP($D16,'Plan de formation'!$F$11:$J$11,1,FALSE))=TRUE,0,1)</f>
        <v>1</v>
      </c>
      <c r="K16" s="1">
        <f>IF(ISERROR(HLOOKUP($D16,'Plan de formation'!$F$12:$J$12,1,FALSE))=TRUE,0,1)</f>
        <v>0</v>
      </c>
      <c r="L16" s="1">
        <f>IF(ISERROR(HLOOKUP($D16,'Plan de formation'!$F$13:$J$13,1,FALSE))=TRUE,0,1)</f>
        <v>1</v>
      </c>
      <c r="M16" s="1">
        <f>IF(ISERROR(HLOOKUP($D16,'Plan de formation'!$F$14:$J$14,1,FALSE))=TRUE,0,1)</f>
        <v>0</v>
      </c>
      <c r="N16" s="1">
        <f>IF(ISERROR(HLOOKUP($D16,'Plan de formation'!$F$15:$J$15,1,FALSE))=TRUE,0,1)</f>
        <v>0</v>
      </c>
      <c r="O16" s="1">
        <f>IF(ISERROR(HLOOKUP($D16,'Plan de formation'!$F$16:$J$16,1,FALSE))=TRUE,0,1)</f>
        <v>0</v>
      </c>
      <c r="P16" s="1">
        <f>IF(ISERROR(HLOOKUP($D16,'Plan de formation'!$F$17:$J$17,1,FALSE))=TRUE,0,1)</f>
        <v>0</v>
      </c>
      <c r="Q16" s="1">
        <f>IF(ISERROR(HLOOKUP($D16,'Plan de formation'!$F$18:$J$18,1,FALSE))=TRUE,0,1)</f>
        <v>0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2:28" ht="12.75">
      <c r="B17" s="6"/>
      <c r="C17" s="11"/>
      <c r="D17" s="7" t="s">
        <v>36</v>
      </c>
      <c r="E17" s="3">
        <f t="shared" si="0"/>
        <v>4</v>
      </c>
      <c r="F17" s="1">
        <f>IF(ISERROR(HLOOKUP($D17,'Plan de formation'!$F$7:$J$7,1,FALSE))=TRUE,0,1)</f>
        <v>1</v>
      </c>
      <c r="G17" s="1">
        <f>IF(ISERROR(HLOOKUP($D17,'Plan de formation'!$F$8:$J$8,1,FALSE))=TRUE,0,1)</f>
        <v>0</v>
      </c>
      <c r="H17" s="1">
        <f>IF(ISERROR(HLOOKUP($D17,'Plan de formation'!$F$9:$J$9,1,FALSE))=TRUE,0,1)</f>
        <v>1</v>
      </c>
      <c r="I17" s="1">
        <f>IF(ISERROR(HLOOKUP($D17,'Plan de formation'!$F$10:$J$10,1,FALSE))=TRUE,0,1)</f>
        <v>0</v>
      </c>
      <c r="J17" s="1">
        <f>IF(ISERROR(HLOOKUP($D17,'Plan de formation'!$F$11:$J$11,1,FALSE))=TRUE,0,1)</f>
        <v>1</v>
      </c>
      <c r="K17" s="1">
        <f>IF(ISERROR(HLOOKUP($D17,'Plan de formation'!$F$12:$J$12,1,FALSE))=TRUE,0,1)</f>
        <v>0</v>
      </c>
      <c r="L17" s="1">
        <f>IF(ISERROR(HLOOKUP($D17,'Plan de formation'!$F$13:$J$13,1,FALSE))=TRUE,0,1)</f>
        <v>1</v>
      </c>
      <c r="M17" s="1">
        <f>IF(ISERROR(HLOOKUP($D17,'Plan de formation'!$F$14:$J$14,1,FALSE))=TRUE,0,1)</f>
        <v>0</v>
      </c>
      <c r="N17" s="1">
        <f>IF(ISERROR(HLOOKUP($D17,'Plan de formation'!$F$15:$J$15,1,FALSE))=TRUE,0,1)</f>
        <v>0</v>
      </c>
      <c r="O17" s="1">
        <f>IF(ISERROR(HLOOKUP($D17,'Plan de formation'!$F$16:$J$16,1,FALSE))=TRUE,0,1)</f>
        <v>0</v>
      </c>
      <c r="P17" s="1">
        <f>IF(ISERROR(HLOOKUP($D17,'Plan de formation'!$F$17:$J$17,1,FALSE))=TRUE,0,1)</f>
        <v>0</v>
      </c>
      <c r="Q17" s="1">
        <f>IF(ISERROR(HLOOKUP($D17,'Plan de formation'!$F$18:$J$18,1,FALSE))=TRUE,0,1)</f>
        <v>0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28" ht="12.75">
      <c r="B18" s="6"/>
      <c r="F18" s="1">
        <f>SUM(F4:F17)</f>
        <v>2</v>
      </c>
      <c r="G18" s="1">
        <f aca="true" t="shared" si="1" ref="G18:Q18">SUM(G4:G17)</f>
        <v>3</v>
      </c>
      <c r="H18" s="1">
        <f t="shared" si="1"/>
        <v>4</v>
      </c>
      <c r="I18" s="1">
        <f t="shared" si="1"/>
        <v>4</v>
      </c>
      <c r="J18" s="1">
        <f t="shared" si="1"/>
        <v>4</v>
      </c>
      <c r="K18" s="1">
        <f t="shared" si="1"/>
        <v>4</v>
      </c>
      <c r="L18" s="1">
        <f t="shared" si="1"/>
        <v>4</v>
      </c>
      <c r="M18" s="1">
        <f t="shared" si="1"/>
        <v>0</v>
      </c>
      <c r="N18" s="1">
        <f t="shared" si="1"/>
        <v>0</v>
      </c>
      <c r="O18" s="1">
        <f t="shared" si="1"/>
        <v>0</v>
      </c>
      <c r="P18" s="1">
        <f t="shared" si="1"/>
        <v>0</v>
      </c>
      <c r="Q18" s="1">
        <f t="shared" si="1"/>
        <v>0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2:28" ht="12.75">
      <c r="B19" s="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2:28" ht="12.75">
      <c r="B20" s="6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2:28" ht="12.75">
      <c r="B21" s="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2:28" ht="12.75">
      <c r="B22" s="6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2:28" ht="12.75">
      <c r="B23" s="6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2:28" ht="12.75">
      <c r="B24" s="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2:28" ht="12.75">
      <c r="B25" s="6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2:28" ht="12.75">
      <c r="B26" s="6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2:28" ht="12.75">
      <c r="B27" s="6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2:28" ht="12.75">
      <c r="B28" s="6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2:28" ht="12.75">
      <c r="B29" s="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2:28" ht="12.75">
      <c r="B30" s="6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2:28" ht="12.75">
      <c r="B31" s="6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2:28" ht="12.75">
      <c r="B32" s="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28" ht="12.75">
      <c r="B33" s="6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2:28" ht="12.75">
      <c r="B34" s="6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2:28" ht="12.75">
      <c r="B35" s="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2:28" ht="12.75">
      <c r="B36" s="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2:28" ht="12.75">
      <c r="B37" s="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2:28" ht="12.75">
      <c r="B38" s="6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2:28" ht="12.75">
      <c r="B39" s="6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2:28" ht="12.75">
      <c r="B40" s="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</sheetData>
  <sheetProtection/>
  <mergeCells count="4">
    <mergeCell ref="C4:C12"/>
    <mergeCell ref="C13:C14"/>
    <mergeCell ref="F2:Q2"/>
    <mergeCell ref="C15:C17"/>
  </mergeCells>
  <conditionalFormatting sqref="R4:AB16 F4:Q17">
    <cfRule type="cellIs" priority="1" dxfId="3" operator="greaterThanOrEqual" stopIfTrue="1">
      <formula>1</formula>
    </cfRule>
  </conditionalFormatting>
  <conditionalFormatting sqref="E4:E17">
    <cfRule type="cellIs" priority="2" dxfId="2" operator="equal" stopIfTrue="1">
      <formula>0</formula>
    </cfRule>
    <cfRule type="cellIs" priority="3" dxfId="1" operator="between" stopIfTrue="1">
      <formula>1</formula>
      <formula>2</formula>
    </cfRule>
    <cfRule type="cellIs" priority="4" dxfId="0" operator="greaterThanOrEqual" stopIfTrue="1">
      <formula>3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dcterms:created xsi:type="dcterms:W3CDTF">2011-09-26T13:39:34Z</dcterms:created>
  <dcterms:modified xsi:type="dcterms:W3CDTF">2015-08-16T06:06:01Z</dcterms:modified>
  <cp:category/>
  <cp:version/>
  <cp:contentType/>
  <cp:contentStatus/>
</cp:coreProperties>
</file>