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charts/chart36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40" yWindow="120" windowWidth="28455" windowHeight="14325" tabRatio="820" activeTab="1"/>
  </bookViews>
  <sheets>
    <sheet name="Items" sheetId="13" r:id="rId1"/>
    <sheet name="Liste élèves" sheetId="3" r:id="rId2"/>
    <sheet name="Bilan de la classe" sheetId="4" r:id="rId3"/>
    <sheet name="Organisation des données" sheetId="7" r:id="rId4"/>
    <sheet name="Nombres et calculs" sheetId="14" r:id="rId5"/>
    <sheet name="Géométrie du calcul" sheetId="15" r:id="rId6"/>
    <sheet name="Résol. algéb. pbm" sheetId="16" r:id="rId7"/>
    <sheet name="Nom1" sheetId="6" r:id="rId8"/>
    <sheet name="Nom2" sheetId="18" r:id="rId9"/>
    <sheet name="Nom3" sheetId="19" r:id="rId10"/>
    <sheet name="Nom4" sheetId="20" r:id="rId11"/>
    <sheet name="Nom5" sheetId="21" r:id="rId12"/>
    <sheet name="Nom6" sheetId="22" r:id="rId13"/>
    <sheet name="Nom7" sheetId="23" r:id="rId14"/>
    <sheet name="Nom8" sheetId="24" r:id="rId15"/>
    <sheet name="Nom9" sheetId="25" r:id="rId16"/>
    <sheet name="Nom10" sheetId="26" r:id="rId17"/>
    <sheet name="Nom11" sheetId="27" r:id="rId18"/>
    <sheet name="Nom12" sheetId="28" r:id="rId19"/>
    <sheet name="Nom13" sheetId="29" r:id="rId20"/>
    <sheet name="Nom14" sheetId="30" r:id="rId21"/>
    <sheet name="Nom15" sheetId="31" r:id="rId22"/>
    <sheet name="Nom16" sheetId="32" r:id="rId23"/>
    <sheet name="Nom17" sheetId="33" r:id="rId24"/>
    <sheet name="Nom18" sheetId="34" r:id="rId25"/>
    <sheet name="Nom19" sheetId="35" r:id="rId26"/>
    <sheet name="Nom20" sheetId="36" r:id="rId27"/>
    <sheet name="Nom21" sheetId="37" r:id="rId28"/>
    <sheet name="Nom22" sheetId="38" r:id="rId29"/>
    <sheet name="Nom23" sheetId="39" r:id="rId30"/>
    <sheet name="Nom24" sheetId="40" r:id="rId31"/>
    <sheet name="Nom25" sheetId="41" r:id="rId32"/>
    <sheet name="Nom26" sheetId="42" r:id="rId33"/>
    <sheet name="Nom27" sheetId="43" r:id="rId34"/>
    <sheet name="Nom28" sheetId="44" r:id="rId35"/>
    <sheet name="Nom29" sheetId="45" r:id="rId36"/>
    <sheet name="Nom30" sheetId="46" r:id="rId37"/>
    <sheet name="Nom31" sheetId="47" r:id="rId38"/>
    <sheet name="Nom32" sheetId="48" r:id="rId39"/>
    <sheet name="Nom Exemple" sheetId="17" r:id="rId40"/>
  </sheets>
  <definedNames>
    <definedName name="pagination_autres_a" localSheetId="0">Items!$B$49</definedName>
    <definedName name="sommaire_3" localSheetId="0">Items!#REF!</definedName>
    <definedName name="sommaire_4" localSheetId="0">Items!$B$30</definedName>
  </definedNames>
  <calcPr calcId="124519"/>
</workbook>
</file>

<file path=xl/calcChain.xml><?xml version="1.0" encoding="utf-8"?>
<calcChain xmlns="http://schemas.openxmlformats.org/spreadsheetml/2006/main">
  <c r="G93" i="17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48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47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46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F78"/>
  <c r="G78" s="1"/>
  <c r="G77"/>
  <c r="F77"/>
  <c r="F76"/>
  <c r="G76" s="1"/>
  <c r="G75"/>
  <c r="F75"/>
  <c r="F74"/>
  <c r="G74" s="1"/>
  <c r="G73"/>
  <c r="F73"/>
  <c r="F72"/>
  <c r="G72" s="1"/>
  <c r="G71"/>
  <c r="F71"/>
  <c r="F70"/>
  <c r="G70" s="1"/>
  <c r="G69"/>
  <c r="F69"/>
  <c r="F68"/>
  <c r="G68" s="1"/>
  <c r="G67"/>
  <c r="F67"/>
  <c r="F66"/>
  <c r="G66" s="1"/>
  <c r="G65"/>
  <c r="F65"/>
  <c r="F64"/>
  <c r="G64" s="1"/>
  <c r="G63"/>
  <c r="F63"/>
  <c r="F62"/>
  <c r="G62" s="1"/>
  <c r="G61"/>
  <c r="F61"/>
  <c r="F60"/>
  <c r="G60" s="1"/>
  <c r="G59"/>
  <c r="F59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G32"/>
  <c r="F32"/>
  <c r="F31"/>
  <c r="G31" s="1"/>
  <c r="G30"/>
  <c r="F30"/>
  <c r="B30"/>
  <c r="F29"/>
  <c r="G29" s="1"/>
  <c r="G28"/>
  <c r="F28"/>
  <c r="F27"/>
  <c r="G27" s="1"/>
  <c r="B27"/>
  <c r="G26"/>
  <c r="F26"/>
  <c r="G25"/>
  <c r="F25"/>
  <c r="G24"/>
  <c r="F24"/>
  <c r="G23"/>
  <c r="F23"/>
  <c r="G22"/>
  <c r="F22"/>
  <c r="B22"/>
  <c r="G21"/>
  <c r="F21"/>
  <c r="F20"/>
  <c r="G20" s="1"/>
  <c r="G19"/>
  <c r="F19"/>
  <c r="F18"/>
  <c r="G18" s="1"/>
  <c r="B18"/>
  <c r="G17"/>
  <c r="F17"/>
  <c r="G16"/>
  <c r="F16"/>
  <c r="G15"/>
  <c r="F15"/>
  <c r="G14"/>
  <c r="F14"/>
  <c r="G13"/>
  <c r="F13"/>
  <c r="G12"/>
  <c r="F12"/>
  <c r="G11"/>
  <c r="F11"/>
  <c r="B11"/>
  <c r="G10"/>
  <c r="F10"/>
  <c r="B10"/>
  <c r="A10"/>
  <c r="G93" i="45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44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43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42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41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F78"/>
  <c r="G78" s="1"/>
  <c r="G77"/>
  <c r="F77"/>
  <c r="F76"/>
  <c r="G76" s="1"/>
  <c r="G75"/>
  <c r="F75"/>
  <c r="F74"/>
  <c r="G74" s="1"/>
  <c r="G73"/>
  <c r="F73"/>
  <c r="F72"/>
  <c r="G72" s="1"/>
  <c r="G71"/>
  <c r="F71"/>
  <c r="F70"/>
  <c r="G70" s="1"/>
  <c r="G69"/>
  <c r="F69"/>
  <c r="F68"/>
  <c r="G68" s="1"/>
  <c r="G67"/>
  <c r="F67"/>
  <c r="F66"/>
  <c r="G66" s="1"/>
  <c r="G65"/>
  <c r="F65"/>
  <c r="F64"/>
  <c r="G64" s="1"/>
  <c r="G63"/>
  <c r="F63"/>
  <c r="F62"/>
  <c r="G62" s="1"/>
  <c r="G61"/>
  <c r="F61"/>
  <c r="F60"/>
  <c r="G60" s="1"/>
  <c r="G59"/>
  <c r="F59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G32"/>
  <c r="F32"/>
  <c r="F31"/>
  <c r="G31" s="1"/>
  <c r="G30"/>
  <c r="F30"/>
  <c r="B30"/>
  <c r="F29"/>
  <c r="G29" s="1"/>
  <c r="G28"/>
  <c r="F28"/>
  <c r="F27"/>
  <c r="G27" s="1"/>
  <c r="B27"/>
  <c r="F26"/>
  <c r="G26" s="1"/>
  <c r="G25"/>
  <c r="F25"/>
  <c r="F24"/>
  <c r="G24" s="1"/>
  <c r="G23"/>
  <c r="F23"/>
  <c r="F22"/>
  <c r="G22" s="1"/>
  <c r="B22"/>
  <c r="G21"/>
  <c r="F21"/>
  <c r="F20"/>
  <c r="G20" s="1"/>
  <c r="G19"/>
  <c r="F19"/>
  <c r="F18"/>
  <c r="G18" s="1"/>
  <c r="B18"/>
  <c r="F17"/>
  <c r="G17" s="1"/>
  <c r="G16"/>
  <c r="F16"/>
  <c r="F15"/>
  <c r="G15" s="1"/>
  <c r="G14"/>
  <c r="F14"/>
  <c r="F13"/>
  <c r="G13" s="1"/>
  <c r="G12"/>
  <c r="F12"/>
  <c r="F11"/>
  <c r="G11" s="1"/>
  <c r="B11"/>
  <c r="G10"/>
  <c r="F10"/>
  <c r="B10"/>
  <c r="A10"/>
  <c r="F93" i="40"/>
  <c r="G93" s="1"/>
  <c r="F92"/>
  <c r="G92" s="1"/>
  <c r="F91"/>
  <c r="G91" s="1"/>
  <c r="F90"/>
  <c r="G90" s="1"/>
  <c r="F89"/>
  <c r="G89" s="1"/>
  <c r="F88"/>
  <c r="G88" s="1"/>
  <c r="F87"/>
  <c r="G87" s="1"/>
  <c r="F86"/>
  <c r="G86" s="1"/>
  <c r="F85"/>
  <c r="G85" s="1"/>
  <c r="F84"/>
  <c r="G84" s="1"/>
  <c r="F83"/>
  <c r="G83" s="1"/>
  <c r="F82"/>
  <c r="G82" s="1"/>
  <c r="F81"/>
  <c r="G81" s="1"/>
  <c r="A81"/>
  <c r="G78"/>
  <c r="F78"/>
  <c r="G77"/>
  <c r="F77"/>
  <c r="G76"/>
  <c r="F76"/>
  <c r="G75"/>
  <c r="F75"/>
  <c r="G74"/>
  <c r="F74"/>
  <c r="G73"/>
  <c r="F73"/>
  <c r="G72"/>
  <c r="F72"/>
  <c r="G71"/>
  <c r="F71"/>
  <c r="G70"/>
  <c r="F70"/>
  <c r="G69"/>
  <c r="F69"/>
  <c r="G68"/>
  <c r="F68"/>
  <c r="G67"/>
  <c r="F67"/>
  <c r="G66"/>
  <c r="F66"/>
  <c r="G65"/>
  <c r="F65"/>
  <c r="G64"/>
  <c r="F64"/>
  <c r="G63"/>
  <c r="F63"/>
  <c r="G62"/>
  <c r="F62"/>
  <c r="G61"/>
  <c r="F61"/>
  <c r="G60"/>
  <c r="F60"/>
  <c r="G59"/>
  <c r="F59"/>
  <c r="A59"/>
  <c r="F56"/>
  <c r="G56" s="1"/>
  <c r="F55"/>
  <c r="G55" s="1"/>
  <c r="F54"/>
  <c r="G54" s="1"/>
  <c r="F53"/>
  <c r="G53" s="1"/>
  <c r="F52"/>
  <c r="G52" s="1"/>
  <c r="F51"/>
  <c r="G51" s="1"/>
  <c r="F50"/>
  <c r="G50" s="1"/>
  <c r="F49"/>
  <c r="G49" s="1"/>
  <c r="F48"/>
  <c r="G48" s="1"/>
  <c r="F47"/>
  <c r="G47" s="1"/>
  <c r="F46"/>
  <c r="G46" s="1"/>
  <c r="F45"/>
  <c r="G45" s="1"/>
  <c r="F44"/>
  <c r="G44" s="1"/>
  <c r="F43"/>
  <c r="G43" s="1"/>
  <c r="F42"/>
  <c r="G42" s="1"/>
  <c r="F41"/>
  <c r="G41" s="1"/>
  <c r="F40"/>
  <c r="G40" s="1"/>
  <c r="F39"/>
  <c r="G39" s="1"/>
  <c r="F38"/>
  <c r="G38" s="1"/>
  <c r="F37"/>
  <c r="G37" s="1"/>
  <c r="F36"/>
  <c r="G36" s="1"/>
  <c r="F35"/>
  <c r="G35" s="1"/>
  <c r="A35"/>
  <c r="G32"/>
  <c r="F32"/>
  <c r="G31"/>
  <c r="F31"/>
  <c r="G30"/>
  <c r="F30"/>
  <c r="B30"/>
  <c r="F29"/>
  <c r="G29" s="1"/>
  <c r="F28"/>
  <c r="G28" s="1"/>
  <c r="F27"/>
  <c r="G27" s="1"/>
  <c r="B27"/>
  <c r="G26"/>
  <c r="F26"/>
  <c r="G25"/>
  <c r="F25"/>
  <c r="G24"/>
  <c r="F24"/>
  <c r="G23"/>
  <c r="F23"/>
  <c r="G22"/>
  <c r="F22"/>
  <c r="B22"/>
  <c r="F21"/>
  <c r="G21" s="1"/>
  <c r="F20"/>
  <c r="G20" s="1"/>
  <c r="F19"/>
  <c r="G19" s="1"/>
  <c r="F18"/>
  <c r="G18" s="1"/>
  <c r="B18"/>
  <c r="G17"/>
  <c r="F17"/>
  <c r="G16"/>
  <c r="F16"/>
  <c r="G15"/>
  <c r="F15"/>
  <c r="G14"/>
  <c r="F14"/>
  <c r="G13"/>
  <c r="F13"/>
  <c r="G12"/>
  <c r="F12"/>
  <c r="G11"/>
  <c r="F11"/>
  <c r="B11"/>
  <c r="F10"/>
  <c r="G10" s="1"/>
  <c r="B10"/>
  <c r="A10"/>
  <c r="F93" i="39"/>
  <c r="G93" s="1"/>
  <c r="F92"/>
  <c r="G92" s="1"/>
  <c r="F91"/>
  <c r="G91" s="1"/>
  <c r="F90"/>
  <c r="G90" s="1"/>
  <c r="F89"/>
  <c r="G89" s="1"/>
  <c r="F88"/>
  <c r="G88" s="1"/>
  <c r="F87"/>
  <c r="G87" s="1"/>
  <c r="F86"/>
  <c r="G86" s="1"/>
  <c r="F85"/>
  <c r="G85" s="1"/>
  <c r="F84"/>
  <c r="G84" s="1"/>
  <c r="F83"/>
  <c r="G83" s="1"/>
  <c r="F82"/>
  <c r="G82" s="1"/>
  <c r="F81"/>
  <c r="G81" s="1"/>
  <c r="A81"/>
  <c r="G78"/>
  <c r="F78"/>
  <c r="G77"/>
  <c r="F77"/>
  <c r="G76"/>
  <c r="F76"/>
  <c r="G75"/>
  <c r="F75"/>
  <c r="G74"/>
  <c r="F74"/>
  <c r="G73"/>
  <c r="F73"/>
  <c r="G72"/>
  <c r="F72"/>
  <c r="G71"/>
  <c r="F71"/>
  <c r="G70"/>
  <c r="F70"/>
  <c r="G69"/>
  <c r="F69"/>
  <c r="G68"/>
  <c r="F68"/>
  <c r="G67"/>
  <c r="F67"/>
  <c r="G66"/>
  <c r="F66"/>
  <c r="G65"/>
  <c r="F65"/>
  <c r="G64"/>
  <c r="F64"/>
  <c r="G63"/>
  <c r="F63"/>
  <c r="G62"/>
  <c r="F62"/>
  <c r="G61"/>
  <c r="F61"/>
  <c r="G60"/>
  <c r="F60"/>
  <c r="G59"/>
  <c r="F59"/>
  <c r="A59"/>
  <c r="F56"/>
  <c r="G56" s="1"/>
  <c r="F55"/>
  <c r="G55" s="1"/>
  <c r="F54"/>
  <c r="G54" s="1"/>
  <c r="F53"/>
  <c r="G53" s="1"/>
  <c r="F52"/>
  <c r="G52" s="1"/>
  <c r="F51"/>
  <c r="G51" s="1"/>
  <c r="F50"/>
  <c r="G50" s="1"/>
  <c r="F49"/>
  <c r="G49" s="1"/>
  <c r="F48"/>
  <c r="G48" s="1"/>
  <c r="F47"/>
  <c r="G47" s="1"/>
  <c r="F46"/>
  <c r="G46" s="1"/>
  <c r="F45"/>
  <c r="G45" s="1"/>
  <c r="F44"/>
  <c r="G44" s="1"/>
  <c r="F43"/>
  <c r="G43" s="1"/>
  <c r="F42"/>
  <c r="G42" s="1"/>
  <c r="F41"/>
  <c r="G41" s="1"/>
  <c r="F40"/>
  <c r="G40" s="1"/>
  <c r="F39"/>
  <c r="G39" s="1"/>
  <c r="F38"/>
  <c r="G38" s="1"/>
  <c r="F37"/>
  <c r="G37" s="1"/>
  <c r="F36"/>
  <c r="G36" s="1"/>
  <c r="F35"/>
  <c r="G35" s="1"/>
  <c r="A35"/>
  <c r="G32"/>
  <c r="F32"/>
  <c r="G31"/>
  <c r="F31"/>
  <c r="G30"/>
  <c r="F30"/>
  <c r="B30"/>
  <c r="F29"/>
  <c r="G29" s="1"/>
  <c r="F28"/>
  <c r="G28" s="1"/>
  <c r="F27"/>
  <c r="G27" s="1"/>
  <c r="B27"/>
  <c r="G26"/>
  <c r="F26"/>
  <c r="G25"/>
  <c r="F25"/>
  <c r="G24"/>
  <c r="F24"/>
  <c r="G23"/>
  <c r="F23"/>
  <c r="G22"/>
  <c r="F22"/>
  <c r="B22"/>
  <c r="F21"/>
  <c r="G21" s="1"/>
  <c r="F20"/>
  <c r="G20" s="1"/>
  <c r="F19"/>
  <c r="G19" s="1"/>
  <c r="F18"/>
  <c r="G18" s="1"/>
  <c r="B18"/>
  <c r="G17"/>
  <c r="F17"/>
  <c r="G16"/>
  <c r="F16"/>
  <c r="G15"/>
  <c r="F15"/>
  <c r="G14"/>
  <c r="F14"/>
  <c r="G13"/>
  <c r="F13"/>
  <c r="G12"/>
  <c r="F12"/>
  <c r="G11"/>
  <c r="F11"/>
  <c r="B11"/>
  <c r="F10"/>
  <c r="G10" s="1"/>
  <c r="B10"/>
  <c r="A10"/>
  <c r="G93" i="38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F78"/>
  <c r="G78" s="1"/>
  <c r="F77"/>
  <c r="G77" s="1"/>
  <c r="F76"/>
  <c r="G76" s="1"/>
  <c r="F75"/>
  <c r="G75" s="1"/>
  <c r="F74"/>
  <c r="G74" s="1"/>
  <c r="F73"/>
  <c r="G73" s="1"/>
  <c r="F72"/>
  <c r="G72" s="1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G62" s="1"/>
  <c r="F61"/>
  <c r="G61" s="1"/>
  <c r="F60"/>
  <c r="G60" s="1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37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36"/>
  <c r="F93"/>
  <c r="G92"/>
  <c r="F92"/>
  <c r="G91"/>
  <c r="F91"/>
  <c r="G90"/>
  <c r="F90"/>
  <c r="G89"/>
  <c r="F89"/>
  <c r="G88"/>
  <c r="F88"/>
  <c r="G87"/>
  <c r="F87"/>
  <c r="G86"/>
  <c r="F86"/>
  <c r="G85"/>
  <c r="F85"/>
  <c r="G84"/>
  <c r="F84"/>
  <c r="G83"/>
  <c r="F83"/>
  <c r="G82"/>
  <c r="F82"/>
  <c r="G81"/>
  <c r="F81"/>
  <c r="A81"/>
  <c r="F78"/>
  <c r="G78" s="1"/>
  <c r="F77"/>
  <c r="G77" s="1"/>
  <c r="F76"/>
  <c r="G76" s="1"/>
  <c r="F75"/>
  <c r="G75" s="1"/>
  <c r="F74"/>
  <c r="G74" s="1"/>
  <c r="F73"/>
  <c r="G73" s="1"/>
  <c r="F72"/>
  <c r="G72" s="1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G62" s="1"/>
  <c r="F61"/>
  <c r="G61" s="1"/>
  <c r="F60"/>
  <c r="G60" s="1"/>
  <c r="F59"/>
  <c r="G59" s="1"/>
  <c r="A59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A35"/>
  <c r="F32"/>
  <c r="G32" s="1"/>
  <c r="F31"/>
  <c r="G31" s="1"/>
  <c r="F30"/>
  <c r="G30" s="1"/>
  <c r="B30"/>
  <c r="G29"/>
  <c r="F29"/>
  <c r="G28"/>
  <c r="F28"/>
  <c r="G27"/>
  <c r="F27"/>
  <c r="B27"/>
  <c r="F26"/>
  <c r="G26" s="1"/>
  <c r="F25"/>
  <c r="G25" s="1"/>
  <c r="F24"/>
  <c r="G24" s="1"/>
  <c r="F23"/>
  <c r="G23" s="1"/>
  <c r="F22"/>
  <c r="G22" s="1"/>
  <c r="B22"/>
  <c r="G21"/>
  <c r="F21"/>
  <c r="G20"/>
  <c r="F20"/>
  <c r="G19"/>
  <c r="F19"/>
  <c r="G18"/>
  <c r="F18"/>
  <c r="B18"/>
  <c r="F17"/>
  <c r="G17" s="1"/>
  <c r="F16"/>
  <c r="G16" s="1"/>
  <c r="F15"/>
  <c r="G15" s="1"/>
  <c r="F14"/>
  <c r="G14" s="1"/>
  <c r="F13"/>
  <c r="G13" s="1"/>
  <c r="F12"/>
  <c r="G12" s="1"/>
  <c r="F11"/>
  <c r="G11" s="1"/>
  <c r="B11"/>
  <c r="G10"/>
  <c r="F10"/>
  <c r="B10"/>
  <c r="A10"/>
  <c r="G93" i="34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33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32"/>
  <c r="F93"/>
  <c r="G92"/>
  <c r="F92"/>
  <c r="G91"/>
  <c r="F91"/>
  <c r="G90"/>
  <c r="F90"/>
  <c r="G89"/>
  <c r="F89"/>
  <c r="G88"/>
  <c r="F88"/>
  <c r="G87"/>
  <c r="F87"/>
  <c r="G86"/>
  <c r="F86"/>
  <c r="G85"/>
  <c r="F85"/>
  <c r="G84"/>
  <c r="F84"/>
  <c r="G83"/>
  <c r="F83"/>
  <c r="G82"/>
  <c r="F82"/>
  <c r="G81"/>
  <c r="F81"/>
  <c r="A81"/>
  <c r="F78"/>
  <c r="G78" s="1"/>
  <c r="F77"/>
  <c r="G77" s="1"/>
  <c r="F76"/>
  <c r="G76" s="1"/>
  <c r="F75"/>
  <c r="G75" s="1"/>
  <c r="F74"/>
  <c r="G74" s="1"/>
  <c r="F73"/>
  <c r="G73" s="1"/>
  <c r="F72"/>
  <c r="G72" s="1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G62" s="1"/>
  <c r="F61"/>
  <c r="G61" s="1"/>
  <c r="F60"/>
  <c r="G60" s="1"/>
  <c r="F59"/>
  <c r="G59" s="1"/>
  <c r="A59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A35"/>
  <c r="F32"/>
  <c r="G32" s="1"/>
  <c r="F31"/>
  <c r="G31" s="1"/>
  <c r="F30"/>
  <c r="G30" s="1"/>
  <c r="B30"/>
  <c r="G29"/>
  <c r="F29"/>
  <c r="G28"/>
  <c r="F28"/>
  <c r="G27"/>
  <c r="F27"/>
  <c r="B27"/>
  <c r="F26"/>
  <c r="G26" s="1"/>
  <c r="F25"/>
  <c r="G25" s="1"/>
  <c r="F24"/>
  <c r="G24" s="1"/>
  <c r="F23"/>
  <c r="G23" s="1"/>
  <c r="F22"/>
  <c r="G22" s="1"/>
  <c r="B22"/>
  <c r="G21"/>
  <c r="F21"/>
  <c r="G20"/>
  <c r="F20"/>
  <c r="G19"/>
  <c r="F19"/>
  <c r="G18"/>
  <c r="F18"/>
  <c r="B18"/>
  <c r="F17"/>
  <c r="G17" s="1"/>
  <c r="F16"/>
  <c r="G16" s="1"/>
  <c r="F15"/>
  <c r="G15" s="1"/>
  <c r="F14"/>
  <c r="G14" s="1"/>
  <c r="F13"/>
  <c r="G13" s="1"/>
  <c r="F12"/>
  <c r="G12" s="1"/>
  <c r="F11"/>
  <c r="G11" s="1"/>
  <c r="B11"/>
  <c r="G10"/>
  <c r="F10"/>
  <c r="B10"/>
  <c r="A10"/>
  <c r="G93" i="31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30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29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28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27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26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25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24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23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22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21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F93" i="20"/>
  <c r="G93" s="1"/>
  <c r="F92"/>
  <c r="G92" s="1"/>
  <c r="F91"/>
  <c r="G91" s="1"/>
  <c r="F90"/>
  <c r="G90" s="1"/>
  <c r="F89"/>
  <c r="G89" s="1"/>
  <c r="F88"/>
  <c r="G88" s="1"/>
  <c r="F87"/>
  <c r="G87" s="1"/>
  <c r="F86"/>
  <c r="G86" s="1"/>
  <c r="F85"/>
  <c r="G85" s="1"/>
  <c r="F84"/>
  <c r="G84" s="1"/>
  <c r="F83"/>
  <c r="G83" s="1"/>
  <c r="F82"/>
  <c r="G82" s="1"/>
  <c r="F81"/>
  <c r="G81" s="1"/>
  <c r="A81"/>
  <c r="F78"/>
  <c r="G78" s="1"/>
  <c r="G77"/>
  <c r="F77"/>
  <c r="F76"/>
  <c r="G76" s="1"/>
  <c r="G75"/>
  <c r="F75"/>
  <c r="F74"/>
  <c r="G74" s="1"/>
  <c r="G73"/>
  <c r="F73"/>
  <c r="F72"/>
  <c r="G72" s="1"/>
  <c r="G71"/>
  <c r="F71"/>
  <c r="F70"/>
  <c r="G70" s="1"/>
  <c r="G69"/>
  <c r="F69"/>
  <c r="F68"/>
  <c r="G68" s="1"/>
  <c r="G67"/>
  <c r="F67"/>
  <c r="F66"/>
  <c r="G66" s="1"/>
  <c r="G65"/>
  <c r="F65"/>
  <c r="F64"/>
  <c r="G64" s="1"/>
  <c r="G63"/>
  <c r="F63"/>
  <c r="F62"/>
  <c r="G62" s="1"/>
  <c r="G61"/>
  <c r="F61"/>
  <c r="F60"/>
  <c r="G60" s="1"/>
  <c r="G59"/>
  <c r="F59"/>
  <c r="A59"/>
  <c r="F56"/>
  <c r="G56" s="1"/>
  <c r="F55"/>
  <c r="G55" s="1"/>
  <c r="F54"/>
  <c r="G54" s="1"/>
  <c r="F53"/>
  <c r="G53" s="1"/>
  <c r="F52"/>
  <c r="G52" s="1"/>
  <c r="F51"/>
  <c r="G51" s="1"/>
  <c r="F50"/>
  <c r="G50" s="1"/>
  <c r="F49"/>
  <c r="G49" s="1"/>
  <c r="F48"/>
  <c r="G48" s="1"/>
  <c r="F47"/>
  <c r="G47" s="1"/>
  <c r="F46"/>
  <c r="G46" s="1"/>
  <c r="F45"/>
  <c r="G45" s="1"/>
  <c r="F44"/>
  <c r="G44" s="1"/>
  <c r="F43"/>
  <c r="G43" s="1"/>
  <c r="F42"/>
  <c r="G42" s="1"/>
  <c r="F41"/>
  <c r="G41" s="1"/>
  <c r="F40"/>
  <c r="G40" s="1"/>
  <c r="F39"/>
  <c r="G39" s="1"/>
  <c r="F38"/>
  <c r="G38" s="1"/>
  <c r="F37"/>
  <c r="G37" s="1"/>
  <c r="F36"/>
  <c r="G36" s="1"/>
  <c r="F35"/>
  <c r="G35" s="1"/>
  <c r="A35"/>
  <c r="G32"/>
  <c r="F32"/>
  <c r="F31"/>
  <c r="G31" s="1"/>
  <c r="G30"/>
  <c r="F30"/>
  <c r="B30"/>
  <c r="F29"/>
  <c r="G29" s="1"/>
  <c r="F28"/>
  <c r="G28" s="1"/>
  <c r="F27"/>
  <c r="G27" s="1"/>
  <c r="B27"/>
  <c r="G26"/>
  <c r="F26"/>
  <c r="G25"/>
  <c r="F25"/>
  <c r="G24"/>
  <c r="F24"/>
  <c r="G23"/>
  <c r="F23"/>
  <c r="G22"/>
  <c r="F22"/>
  <c r="B22"/>
  <c r="F21"/>
  <c r="G21" s="1"/>
  <c r="F20"/>
  <c r="G20" s="1"/>
  <c r="F19"/>
  <c r="G19" s="1"/>
  <c r="F18"/>
  <c r="G18" s="1"/>
  <c r="B18"/>
  <c r="G17"/>
  <c r="F17"/>
  <c r="G16"/>
  <c r="F16"/>
  <c r="G15"/>
  <c r="F15"/>
  <c r="G14"/>
  <c r="F14"/>
  <c r="G13"/>
  <c r="F13"/>
  <c r="G12"/>
  <c r="F12"/>
  <c r="G11"/>
  <c r="F11"/>
  <c r="B11"/>
  <c r="F10"/>
  <c r="G10" s="1"/>
  <c r="B10"/>
  <c r="A10"/>
  <c r="G93" i="19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G78"/>
  <c r="F78"/>
  <c r="F77"/>
  <c r="G77" s="1"/>
  <c r="G76"/>
  <c r="F76"/>
  <c r="F75"/>
  <c r="G75" s="1"/>
  <c r="G74"/>
  <c r="F74"/>
  <c r="F73"/>
  <c r="G73" s="1"/>
  <c r="G72"/>
  <c r="F72"/>
  <c r="F71"/>
  <c r="G71" s="1"/>
  <c r="G70"/>
  <c r="F70"/>
  <c r="F69"/>
  <c r="G69" s="1"/>
  <c r="G68"/>
  <c r="F68"/>
  <c r="F67"/>
  <c r="G67" s="1"/>
  <c r="G66"/>
  <c r="F66"/>
  <c r="F65"/>
  <c r="G65" s="1"/>
  <c r="G64"/>
  <c r="F64"/>
  <c r="F63"/>
  <c r="G63" s="1"/>
  <c r="G62"/>
  <c r="F62"/>
  <c r="F61"/>
  <c r="G61" s="1"/>
  <c r="G60"/>
  <c r="F60"/>
  <c r="F59"/>
  <c r="G59" s="1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F32"/>
  <c r="G32" s="1"/>
  <c r="G31"/>
  <c r="F31"/>
  <c r="F30"/>
  <c r="G30" s="1"/>
  <c r="B30"/>
  <c r="F29"/>
  <c r="G29" s="1"/>
  <c r="G28"/>
  <c r="F28"/>
  <c r="F27"/>
  <c r="G27" s="1"/>
  <c r="B27"/>
  <c r="G26"/>
  <c r="F26"/>
  <c r="F25"/>
  <c r="G25" s="1"/>
  <c r="G24"/>
  <c r="F24"/>
  <c r="F23"/>
  <c r="G23" s="1"/>
  <c r="G22"/>
  <c r="F22"/>
  <c r="B22"/>
  <c r="G21"/>
  <c r="F21"/>
  <c r="F20"/>
  <c r="G20" s="1"/>
  <c r="G19"/>
  <c r="F19"/>
  <c r="F18"/>
  <c r="G18" s="1"/>
  <c r="B18"/>
  <c r="G17"/>
  <c r="F17"/>
  <c r="F16"/>
  <c r="G16" s="1"/>
  <c r="G15"/>
  <c r="F15"/>
  <c r="F14"/>
  <c r="G14" s="1"/>
  <c r="G13"/>
  <c r="F13"/>
  <c r="F12"/>
  <c r="G12" s="1"/>
  <c r="G11"/>
  <c r="F11"/>
  <c r="B11"/>
  <c r="G10"/>
  <c r="F10"/>
  <c r="B10"/>
  <c r="A10"/>
  <c r="G93" i="18"/>
  <c r="F93"/>
  <c r="F92"/>
  <c r="G92" s="1"/>
  <c r="G91"/>
  <c r="F91"/>
  <c r="F90"/>
  <c r="G90" s="1"/>
  <c r="G89"/>
  <c r="F89"/>
  <c r="F88"/>
  <c r="G88" s="1"/>
  <c r="G87"/>
  <c r="F87"/>
  <c r="F86"/>
  <c r="G86" s="1"/>
  <c r="G85"/>
  <c r="F85"/>
  <c r="F84"/>
  <c r="G84" s="1"/>
  <c r="G83"/>
  <c r="F83"/>
  <c r="F82"/>
  <c r="G82" s="1"/>
  <c r="G81"/>
  <c r="F81"/>
  <c r="A81"/>
  <c r="F78"/>
  <c r="G78" s="1"/>
  <c r="G77"/>
  <c r="F77"/>
  <c r="F76"/>
  <c r="G76" s="1"/>
  <c r="G75"/>
  <c r="F75"/>
  <c r="F74"/>
  <c r="G74" s="1"/>
  <c r="G73"/>
  <c r="F73"/>
  <c r="F72"/>
  <c r="G72" s="1"/>
  <c r="G71"/>
  <c r="F71"/>
  <c r="F70"/>
  <c r="G70" s="1"/>
  <c r="G69"/>
  <c r="F69"/>
  <c r="F68"/>
  <c r="G68" s="1"/>
  <c r="G67"/>
  <c r="F67"/>
  <c r="F66"/>
  <c r="G66" s="1"/>
  <c r="G65"/>
  <c r="F65"/>
  <c r="F64"/>
  <c r="G64" s="1"/>
  <c r="G63"/>
  <c r="F63"/>
  <c r="F62"/>
  <c r="G62" s="1"/>
  <c r="G61"/>
  <c r="F61"/>
  <c r="F60"/>
  <c r="G60" s="1"/>
  <c r="G59"/>
  <c r="F59"/>
  <c r="A59"/>
  <c r="G56"/>
  <c r="F56"/>
  <c r="F55"/>
  <c r="G55" s="1"/>
  <c r="G54"/>
  <c r="F54"/>
  <c r="F53"/>
  <c r="G53" s="1"/>
  <c r="G52"/>
  <c r="F52"/>
  <c r="F51"/>
  <c r="G51" s="1"/>
  <c r="G50"/>
  <c r="F50"/>
  <c r="F49"/>
  <c r="G49" s="1"/>
  <c r="G48"/>
  <c r="F48"/>
  <c r="F47"/>
  <c r="G47" s="1"/>
  <c r="G46"/>
  <c r="F46"/>
  <c r="F45"/>
  <c r="G45" s="1"/>
  <c r="G44"/>
  <c r="F44"/>
  <c r="F43"/>
  <c r="G43" s="1"/>
  <c r="G42"/>
  <c r="F42"/>
  <c r="F41"/>
  <c r="G41" s="1"/>
  <c r="G40"/>
  <c r="F40"/>
  <c r="F39"/>
  <c r="G39" s="1"/>
  <c r="G38"/>
  <c r="F38"/>
  <c r="F37"/>
  <c r="G37" s="1"/>
  <c r="G36"/>
  <c r="F36"/>
  <c r="F35"/>
  <c r="G35" s="1"/>
  <c r="A35"/>
  <c r="G32"/>
  <c r="F32"/>
  <c r="F31"/>
  <c r="G31" s="1"/>
  <c r="G30"/>
  <c r="F30"/>
  <c r="B30"/>
  <c r="F29"/>
  <c r="G29" s="1"/>
  <c r="G28"/>
  <c r="F28"/>
  <c r="F27"/>
  <c r="G27" s="1"/>
  <c r="B27"/>
  <c r="G26"/>
  <c r="F26"/>
  <c r="G25"/>
  <c r="F25"/>
  <c r="G24"/>
  <c r="F24"/>
  <c r="G23"/>
  <c r="F23"/>
  <c r="G22"/>
  <c r="F22"/>
  <c r="B22"/>
  <c r="G21"/>
  <c r="F21"/>
  <c r="F20"/>
  <c r="G20" s="1"/>
  <c r="G19"/>
  <c r="F19"/>
  <c r="F18"/>
  <c r="G18" s="1"/>
  <c r="B18"/>
  <c r="G17"/>
  <c r="F17"/>
  <c r="G16"/>
  <c r="F16"/>
  <c r="G15"/>
  <c r="F15"/>
  <c r="G14"/>
  <c r="F14"/>
  <c r="G13"/>
  <c r="F13"/>
  <c r="G12"/>
  <c r="F12"/>
  <c r="G11"/>
  <c r="F11"/>
  <c r="B11"/>
  <c r="G10"/>
  <c r="F10"/>
  <c r="B10"/>
  <c r="A10"/>
  <c r="B57" i="6"/>
  <c r="B94"/>
  <c r="B79"/>
  <c r="B33"/>
  <c r="B30" i="35"/>
  <c r="B27"/>
  <c r="B22"/>
  <c r="B18"/>
  <c r="B11"/>
  <c r="B10"/>
  <c r="H85" i="48"/>
  <c r="H81"/>
  <c r="H49"/>
  <c r="H38"/>
  <c r="H10"/>
  <c r="M7"/>
  <c r="O7" s="1"/>
  <c r="Q7" s="1"/>
  <c r="S7" s="1"/>
  <c r="U7" s="1"/>
  <c r="W7" s="1"/>
  <c r="Y7" s="1"/>
  <c r="AA7" s="1"/>
  <c r="AC7" s="1"/>
  <c r="B4"/>
  <c r="B2"/>
  <c r="H85" i="47"/>
  <c r="H81"/>
  <c r="H49"/>
  <c r="H10"/>
  <c r="O7"/>
  <c r="Q7" s="1"/>
  <c r="S7" s="1"/>
  <c r="U7" s="1"/>
  <c r="W7" s="1"/>
  <c r="Y7" s="1"/>
  <c r="AA7" s="1"/>
  <c r="AC7" s="1"/>
  <c r="M7"/>
  <c r="B4"/>
  <c r="B2"/>
  <c r="H85" i="46"/>
  <c r="H10"/>
  <c r="O7"/>
  <c r="Q7" s="1"/>
  <c r="S7" s="1"/>
  <c r="U7" s="1"/>
  <c r="W7" s="1"/>
  <c r="Y7" s="1"/>
  <c r="AA7" s="1"/>
  <c r="AC7" s="1"/>
  <c r="M7"/>
  <c r="B4"/>
  <c r="B2"/>
  <c r="H93" i="45"/>
  <c r="H85"/>
  <c r="H81"/>
  <c r="H10"/>
  <c r="M7"/>
  <c r="O7" s="1"/>
  <c r="Q7" s="1"/>
  <c r="S7" s="1"/>
  <c r="U7" s="1"/>
  <c r="W7" s="1"/>
  <c r="Y7" s="1"/>
  <c r="AA7" s="1"/>
  <c r="AC7" s="1"/>
  <c r="B4"/>
  <c r="B2"/>
  <c r="H93" i="44"/>
  <c r="H81"/>
  <c r="H67"/>
  <c r="H53"/>
  <c r="H30"/>
  <c r="H11"/>
  <c r="H10"/>
  <c r="M7"/>
  <c r="O7" s="1"/>
  <c r="Q7" s="1"/>
  <c r="S7" s="1"/>
  <c r="U7" s="1"/>
  <c r="W7" s="1"/>
  <c r="Y7" s="1"/>
  <c r="AA7" s="1"/>
  <c r="AC7" s="1"/>
  <c r="B4"/>
  <c r="B2"/>
  <c r="H93" i="43"/>
  <c r="H89"/>
  <c r="H81"/>
  <c r="H67"/>
  <c r="H53"/>
  <c r="H49"/>
  <c r="H30"/>
  <c r="H10"/>
  <c r="M7"/>
  <c r="O7" s="1"/>
  <c r="Q7" s="1"/>
  <c r="S7" s="1"/>
  <c r="U7" s="1"/>
  <c r="W7" s="1"/>
  <c r="Y7" s="1"/>
  <c r="AA7" s="1"/>
  <c r="AC7" s="1"/>
  <c r="B4"/>
  <c r="B2"/>
  <c r="H81" i="42"/>
  <c r="H53"/>
  <c r="H35"/>
  <c r="H10"/>
  <c r="M7"/>
  <c r="O7" s="1"/>
  <c r="Q7" s="1"/>
  <c r="S7" s="1"/>
  <c r="U7" s="1"/>
  <c r="W7" s="1"/>
  <c r="Y7" s="1"/>
  <c r="AA7" s="1"/>
  <c r="AC7" s="1"/>
  <c r="B4"/>
  <c r="B2"/>
  <c r="H93" i="41"/>
  <c r="H67"/>
  <c r="H45"/>
  <c r="H27"/>
  <c r="M7"/>
  <c r="O7" s="1"/>
  <c r="Q7" s="1"/>
  <c r="S7" s="1"/>
  <c r="U7" s="1"/>
  <c r="W7" s="1"/>
  <c r="Y7" s="1"/>
  <c r="AA7" s="1"/>
  <c r="AC7" s="1"/>
  <c r="B4"/>
  <c r="B2"/>
  <c r="H93" i="40"/>
  <c r="H89"/>
  <c r="H81"/>
  <c r="H67"/>
  <c r="H53"/>
  <c r="H10"/>
  <c r="M7"/>
  <c r="O7" s="1"/>
  <c r="Q7" s="1"/>
  <c r="S7" s="1"/>
  <c r="U7" s="1"/>
  <c r="W7" s="1"/>
  <c r="Y7" s="1"/>
  <c r="AA7" s="1"/>
  <c r="AC7" s="1"/>
  <c r="B4"/>
  <c r="B2"/>
  <c r="H82" i="39"/>
  <c r="H53"/>
  <c r="H30"/>
  <c r="H22"/>
  <c r="H10"/>
  <c r="M7"/>
  <c r="O7" s="1"/>
  <c r="Q7" s="1"/>
  <c r="S7" s="1"/>
  <c r="U7" s="1"/>
  <c r="W7" s="1"/>
  <c r="Y7" s="1"/>
  <c r="AA7" s="1"/>
  <c r="AC7" s="1"/>
  <c r="B4"/>
  <c r="B2"/>
  <c r="H93" i="38"/>
  <c r="H85"/>
  <c r="H81"/>
  <c r="H49"/>
  <c r="H10"/>
  <c r="O7"/>
  <c r="Q7" s="1"/>
  <c r="S7" s="1"/>
  <c r="U7" s="1"/>
  <c r="W7" s="1"/>
  <c r="Y7" s="1"/>
  <c r="AA7" s="1"/>
  <c r="AC7" s="1"/>
  <c r="M7"/>
  <c r="B4"/>
  <c r="B2"/>
  <c r="H93" i="37"/>
  <c r="H89"/>
  <c r="H81"/>
  <c r="H18"/>
  <c r="H10"/>
  <c r="M7"/>
  <c r="O7" s="1"/>
  <c r="Q7" s="1"/>
  <c r="S7" s="1"/>
  <c r="U7" s="1"/>
  <c r="W7" s="1"/>
  <c r="Y7" s="1"/>
  <c r="AA7" s="1"/>
  <c r="AC7" s="1"/>
  <c r="B4"/>
  <c r="B2"/>
  <c r="M7" i="36"/>
  <c r="O7" s="1"/>
  <c r="Q7" s="1"/>
  <c r="S7" s="1"/>
  <c r="U7" s="1"/>
  <c r="W7" s="1"/>
  <c r="Y7" s="1"/>
  <c r="AA7" s="1"/>
  <c r="AC7" s="1"/>
  <c r="B4"/>
  <c r="B2"/>
  <c r="F93" i="35"/>
  <c r="H93" s="1"/>
  <c r="F92"/>
  <c r="G92" s="1"/>
  <c r="G91"/>
  <c r="F91"/>
  <c r="F90"/>
  <c r="G90" s="1"/>
  <c r="F89"/>
  <c r="H89" s="1"/>
  <c r="G88"/>
  <c r="F88"/>
  <c r="F87"/>
  <c r="G87" s="1"/>
  <c r="F86"/>
  <c r="G86" s="1"/>
  <c r="F85"/>
  <c r="G85" s="1"/>
  <c r="F84"/>
  <c r="G84" s="1"/>
  <c r="F83"/>
  <c r="G83" s="1"/>
  <c r="F82"/>
  <c r="G82" s="1"/>
  <c r="F81"/>
  <c r="H81" s="1"/>
  <c r="A81"/>
  <c r="F78"/>
  <c r="G78" s="1"/>
  <c r="G77"/>
  <c r="F77"/>
  <c r="F76"/>
  <c r="G76" s="1"/>
  <c r="F75"/>
  <c r="G75" s="1"/>
  <c r="G74"/>
  <c r="F74"/>
  <c r="F73"/>
  <c r="G73" s="1"/>
  <c r="F72"/>
  <c r="G72" s="1"/>
  <c r="F71"/>
  <c r="G71" s="1"/>
  <c r="F70"/>
  <c r="G70" s="1"/>
  <c r="F69"/>
  <c r="G69" s="1"/>
  <c r="F68"/>
  <c r="G68" s="1"/>
  <c r="F67"/>
  <c r="G67" s="1"/>
  <c r="F66"/>
  <c r="G66" s="1"/>
  <c r="F65"/>
  <c r="G65" s="1"/>
  <c r="F64"/>
  <c r="G64" s="1"/>
  <c r="F63"/>
  <c r="G63" s="1"/>
  <c r="F62"/>
  <c r="G62" s="1"/>
  <c r="F61"/>
  <c r="F60"/>
  <c r="G60" s="1"/>
  <c r="F59"/>
  <c r="G59" s="1"/>
  <c r="A59"/>
  <c r="F56"/>
  <c r="G56" s="1"/>
  <c r="F55"/>
  <c r="G55" s="1"/>
  <c r="F54"/>
  <c r="G54" s="1"/>
  <c r="F53"/>
  <c r="G53" s="1"/>
  <c r="F52"/>
  <c r="G52" s="1"/>
  <c r="F51"/>
  <c r="G51" s="1"/>
  <c r="F50"/>
  <c r="G50" s="1"/>
  <c r="F49"/>
  <c r="H49" s="1"/>
  <c r="F48"/>
  <c r="G48" s="1"/>
  <c r="F47"/>
  <c r="G47" s="1"/>
  <c r="F46"/>
  <c r="G46" s="1"/>
  <c r="F45"/>
  <c r="F44"/>
  <c r="G44" s="1"/>
  <c r="F43"/>
  <c r="G43" s="1"/>
  <c r="F42"/>
  <c r="G42" s="1"/>
  <c r="F41"/>
  <c r="G41" s="1"/>
  <c r="G40"/>
  <c r="F40"/>
  <c r="F39"/>
  <c r="G39" s="1"/>
  <c r="G38"/>
  <c r="F38"/>
  <c r="F37"/>
  <c r="G37" s="1"/>
  <c r="F36"/>
  <c r="G36" s="1"/>
  <c r="F35"/>
  <c r="A35"/>
  <c r="F32"/>
  <c r="G32" s="1"/>
  <c r="F31"/>
  <c r="F30"/>
  <c r="G30" s="1"/>
  <c r="F29"/>
  <c r="G29" s="1"/>
  <c r="F28"/>
  <c r="F27"/>
  <c r="G27" s="1"/>
  <c r="F26"/>
  <c r="G26" s="1"/>
  <c r="F25"/>
  <c r="G25" s="1"/>
  <c r="F24"/>
  <c r="G24" s="1"/>
  <c r="F23"/>
  <c r="F22"/>
  <c r="G22" s="1"/>
  <c r="G21"/>
  <c r="F21"/>
  <c r="F20"/>
  <c r="G20" s="1"/>
  <c r="F19"/>
  <c r="G19" s="1"/>
  <c r="G18"/>
  <c r="F18"/>
  <c r="F17"/>
  <c r="G17" s="1"/>
  <c r="F16"/>
  <c r="G16" s="1"/>
  <c r="F15"/>
  <c r="G15" s="1"/>
  <c r="F14"/>
  <c r="G14" s="1"/>
  <c r="F13"/>
  <c r="G13" s="1"/>
  <c r="F12"/>
  <c r="G12" s="1"/>
  <c r="F11"/>
  <c r="G11" s="1"/>
  <c r="G10"/>
  <c r="F10"/>
  <c r="H10" s="1"/>
  <c r="A10"/>
  <c r="M7"/>
  <c r="O7" s="1"/>
  <c r="Q7" s="1"/>
  <c r="S7" s="1"/>
  <c r="U7" s="1"/>
  <c r="W7" s="1"/>
  <c r="Y7" s="1"/>
  <c r="AA7" s="1"/>
  <c r="AC7" s="1"/>
  <c r="B4"/>
  <c r="B2"/>
  <c r="H89" i="34"/>
  <c r="H81"/>
  <c r="H67"/>
  <c r="H53"/>
  <c r="H49"/>
  <c r="H18"/>
  <c r="H10"/>
  <c r="M7"/>
  <c r="O7" s="1"/>
  <c r="Q7" s="1"/>
  <c r="S7" s="1"/>
  <c r="U7" s="1"/>
  <c r="W7" s="1"/>
  <c r="Y7" s="1"/>
  <c r="AA7" s="1"/>
  <c r="AC7" s="1"/>
  <c r="B4"/>
  <c r="B2"/>
  <c r="H93" i="33"/>
  <c r="H81"/>
  <c r="H67"/>
  <c r="H53"/>
  <c r="H22"/>
  <c r="H10"/>
  <c r="M7"/>
  <c r="O7" s="1"/>
  <c r="Q7" s="1"/>
  <c r="S7" s="1"/>
  <c r="U7" s="1"/>
  <c r="W7" s="1"/>
  <c r="Y7" s="1"/>
  <c r="AA7" s="1"/>
  <c r="AC7" s="1"/>
  <c r="B4"/>
  <c r="B2"/>
  <c r="H75" i="32"/>
  <c r="M7"/>
  <c r="O7" s="1"/>
  <c r="Q7" s="1"/>
  <c r="S7" s="1"/>
  <c r="U7" s="1"/>
  <c r="W7" s="1"/>
  <c r="Y7" s="1"/>
  <c r="AA7" s="1"/>
  <c r="AC7" s="1"/>
  <c r="B4"/>
  <c r="B2"/>
  <c r="H93" i="31"/>
  <c r="H81"/>
  <c r="H67"/>
  <c r="H49"/>
  <c r="H10"/>
  <c r="M7"/>
  <c r="O7" s="1"/>
  <c r="Q7" s="1"/>
  <c r="S7" s="1"/>
  <c r="U7" s="1"/>
  <c r="W7" s="1"/>
  <c r="Y7" s="1"/>
  <c r="AA7" s="1"/>
  <c r="AC7" s="1"/>
  <c r="B4"/>
  <c r="B2"/>
  <c r="H89" i="30"/>
  <c r="H81"/>
  <c r="H10"/>
  <c r="M7"/>
  <c r="O7" s="1"/>
  <c r="Q7" s="1"/>
  <c r="S7" s="1"/>
  <c r="U7" s="1"/>
  <c r="W7" s="1"/>
  <c r="Y7" s="1"/>
  <c r="AA7" s="1"/>
  <c r="AC7" s="1"/>
  <c r="B4"/>
  <c r="B2"/>
  <c r="H93" i="29"/>
  <c r="H89"/>
  <c r="H81"/>
  <c r="H67"/>
  <c r="H53"/>
  <c r="H49"/>
  <c r="H22"/>
  <c r="H18"/>
  <c r="H10"/>
  <c r="M7"/>
  <c r="O7" s="1"/>
  <c r="Q7" s="1"/>
  <c r="S7" s="1"/>
  <c r="U7" s="1"/>
  <c r="W7" s="1"/>
  <c r="Y7" s="1"/>
  <c r="AA7" s="1"/>
  <c r="AC7" s="1"/>
  <c r="B4"/>
  <c r="B2"/>
  <c r="H81" i="28"/>
  <c r="H59"/>
  <c r="H22"/>
  <c r="H10"/>
  <c r="M7"/>
  <c r="O7" s="1"/>
  <c r="Q7" s="1"/>
  <c r="S7" s="1"/>
  <c r="U7" s="1"/>
  <c r="W7" s="1"/>
  <c r="Y7" s="1"/>
  <c r="AA7" s="1"/>
  <c r="AC7" s="1"/>
  <c r="B4"/>
  <c r="B2"/>
  <c r="H85" i="27"/>
  <c r="H81"/>
  <c r="H67"/>
  <c r="H18"/>
  <c r="H10"/>
  <c r="M7"/>
  <c r="O7" s="1"/>
  <c r="Q7" s="1"/>
  <c r="S7" s="1"/>
  <c r="U7" s="1"/>
  <c r="W7" s="1"/>
  <c r="Y7" s="1"/>
  <c r="AA7" s="1"/>
  <c r="AC7" s="1"/>
  <c r="B4"/>
  <c r="B2"/>
  <c r="H85" i="26"/>
  <c r="H81"/>
  <c r="H53"/>
  <c r="H49"/>
  <c r="H38"/>
  <c r="H10"/>
  <c r="M7"/>
  <c r="O7" s="1"/>
  <c r="Q7" s="1"/>
  <c r="S7" s="1"/>
  <c r="U7" s="1"/>
  <c r="W7" s="1"/>
  <c r="Y7" s="1"/>
  <c r="AA7" s="1"/>
  <c r="AC7" s="1"/>
  <c r="B4"/>
  <c r="B2"/>
  <c r="H93" i="25"/>
  <c r="H89"/>
  <c r="H81"/>
  <c r="H67"/>
  <c r="H49"/>
  <c r="H22"/>
  <c r="H10"/>
  <c r="M7"/>
  <c r="O7" s="1"/>
  <c r="Q7" s="1"/>
  <c r="S7" s="1"/>
  <c r="U7" s="1"/>
  <c r="W7" s="1"/>
  <c r="Y7" s="1"/>
  <c r="AA7" s="1"/>
  <c r="AC7" s="1"/>
  <c r="B4"/>
  <c r="B2"/>
  <c r="H93" i="24"/>
  <c r="H81"/>
  <c r="H61"/>
  <c r="H45"/>
  <c r="H35"/>
  <c r="H10"/>
  <c r="M7"/>
  <c r="O7" s="1"/>
  <c r="Q7" s="1"/>
  <c r="S7" s="1"/>
  <c r="U7" s="1"/>
  <c r="W7" s="1"/>
  <c r="Y7" s="1"/>
  <c r="AA7" s="1"/>
  <c r="AC7" s="1"/>
  <c r="B4"/>
  <c r="B2"/>
  <c r="H93" i="23"/>
  <c r="H89"/>
  <c r="H81"/>
  <c r="H67"/>
  <c r="H53"/>
  <c r="H49"/>
  <c r="H30"/>
  <c r="H18"/>
  <c r="H10"/>
  <c r="M7"/>
  <c r="O7" s="1"/>
  <c r="Q7" s="1"/>
  <c r="S7" s="1"/>
  <c r="U7" s="1"/>
  <c r="W7" s="1"/>
  <c r="Y7" s="1"/>
  <c r="AA7" s="1"/>
  <c r="AC7" s="1"/>
  <c r="B4"/>
  <c r="B2"/>
  <c r="H81" i="22"/>
  <c r="H67"/>
  <c r="H49"/>
  <c r="H10"/>
  <c r="M7"/>
  <c r="O7" s="1"/>
  <c r="Q7" s="1"/>
  <c r="S7" s="1"/>
  <c r="U7" s="1"/>
  <c r="W7" s="1"/>
  <c r="Y7" s="1"/>
  <c r="AA7" s="1"/>
  <c r="AC7" s="1"/>
  <c r="B4"/>
  <c r="B2"/>
  <c r="H93" i="21"/>
  <c r="H85"/>
  <c r="H81"/>
  <c r="H53"/>
  <c r="H11"/>
  <c r="H10"/>
  <c r="M7"/>
  <c r="O7" s="1"/>
  <c r="Q7" s="1"/>
  <c r="S7" s="1"/>
  <c r="U7" s="1"/>
  <c r="W7" s="1"/>
  <c r="Y7" s="1"/>
  <c r="AA7" s="1"/>
  <c r="AC7" s="1"/>
  <c r="B4"/>
  <c r="B2"/>
  <c r="H76" i="20"/>
  <c r="H53"/>
  <c r="H18"/>
  <c r="H10"/>
  <c r="M7"/>
  <c r="O7" s="1"/>
  <c r="Q7" s="1"/>
  <c r="S7" s="1"/>
  <c r="U7" s="1"/>
  <c r="W7" s="1"/>
  <c r="Y7" s="1"/>
  <c r="AA7" s="1"/>
  <c r="AC7" s="1"/>
  <c r="B4"/>
  <c r="B2"/>
  <c r="H81" i="19"/>
  <c r="H53"/>
  <c r="H35"/>
  <c r="H30"/>
  <c r="H27"/>
  <c r="H10"/>
  <c r="M7"/>
  <c r="O7" s="1"/>
  <c r="Q7" s="1"/>
  <c r="S7" s="1"/>
  <c r="U7" s="1"/>
  <c r="W7" s="1"/>
  <c r="Y7" s="1"/>
  <c r="AA7" s="1"/>
  <c r="AC7" s="1"/>
  <c r="B4"/>
  <c r="B2"/>
  <c r="H81" i="18"/>
  <c r="H53"/>
  <c r="H30"/>
  <c r="H27"/>
  <c r="H10"/>
  <c r="M7"/>
  <c r="O7" s="1"/>
  <c r="Q7" s="1"/>
  <c r="S7" s="1"/>
  <c r="U7" s="1"/>
  <c r="W7" s="1"/>
  <c r="Y7" s="1"/>
  <c r="AA7" s="1"/>
  <c r="AC7" s="1"/>
  <c r="B4"/>
  <c r="B2"/>
  <c r="H81" i="17"/>
  <c r="H53"/>
  <c r="H27"/>
  <c r="H22"/>
  <c r="H10"/>
  <c r="M7"/>
  <c r="O7" s="1"/>
  <c r="Q7" s="1"/>
  <c r="S7" s="1"/>
  <c r="U7" s="1"/>
  <c r="W7" s="1"/>
  <c r="Y7" s="1"/>
  <c r="AA7" s="1"/>
  <c r="AC7" s="1"/>
  <c r="B4"/>
  <c r="B2"/>
  <c r="B4" i="15"/>
  <c r="B4" i="16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B2"/>
  <c r="D38" i="15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B2"/>
  <c r="B4" i="14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B2"/>
  <c r="E6" i="13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B94" i="45" l="1"/>
  <c r="A94" s="1"/>
  <c r="B94" i="24"/>
  <c r="A94" s="1"/>
  <c r="H18" i="25"/>
  <c r="H38"/>
  <c r="H30"/>
  <c r="H53"/>
  <c r="H67" i="26"/>
  <c r="H45"/>
  <c r="H11" i="27"/>
  <c r="H89"/>
  <c r="H49"/>
  <c r="H11" i="28"/>
  <c r="H18"/>
  <c r="H35"/>
  <c r="H53"/>
  <c r="H76"/>
  <c r="H89"/>
  <c r="H27"/>
  <c r="H30"/>
  <c r="B33" s="1"/>
  <c r="A33" s="1"/>
  <c r="H87"/>
  <c r="H30" i="29"/>
  <c r="H11"/>
  <c r="H27"/>
  <c r="H85"/>
  <c r="H49" i="30"/>
  <c r="H85"/>
  <c r="H30" i="31"/>
  <c r="H35"/>
  <c r="H53"/>
  <c r="H89"/>
  <c r="B94" s="1"/>
  <c r="A94" s="1"/>
  <c r="H45" i="32"/>
  <c r="H87"/>
  <c r="H27" i="33"/>
  <c r="H49"/>
  <c r="H89"/>
  <c r="B94" s="1"/>
  <c r="A94" s="1"/>
  <c r="H11" i="34"/>
  <c r="H61"/>
  <c r="H22"/>
  <c r="H27"/>
  <c r="H30"/>
  <c r="B33" s="1"/>
  <c r="A33" s="1"/>
  <c r="H38"/>
  <c r="H45"/>
  <c r="G49" i="35"/>
  <c r="H53"/>
  <c r="H67"/>
  <c r="H38"/>
  <c r="H30"/>
  <c r="H35"/>
  <c r="H22" i="36"/>
  <c r="H27"/>
  <c r="H30"/>
  <c r="H45"/>
  <c r="H22" i="37"/>
  <c r="H49"/>
  <c r="H27"/>
  <c r="H30"/>
  <c r="B33" s="1"/>
  <c r="A33" s="1"/>
  <c r="H53"/>
  <c r="H67"/>
  <c r="H11"/>
  <c r="H38"/>
  <c r="H18" i="38"/>
  <c r="H11"/>
  <c r="H45"/>
  <c r="H61"/>
  <c r="H18" i="39"/>
  <c r="H55"/>
  <c r="B57" s="1"/>
  <c r="A57" s="1"/>
  <c r="H11" i="40"/>
  <c r="H27"/>
  <c r="H30"/>
  <c r="H85"/>
  <c r="B94" s="1"/>
  <c r="A94" s="1"/>
  <c r="H18"/>
  <c r="H81" i="41"/>
  <c r="H18" i="42"/>
  <c r="H22"/>
  <c r="H93"/>
  <c r="B94" s="1"/>
  <c r="A94" s="1"/>
  <c r="H38"/>
  <c r="H85"/>
  <c r="H11"/>
  <c r="H61"/>
  <c r="H22" i="43"/>
  <c r="H38"/>
  <c r="H27"/>
  <c r="B33" s="1"/>
  <c r="A33" s="1"/>
  <c r="H27" i="44"/>
  <c r="B33" s="1"/>
  <c r="A33" s="1"/>
  <c r="H89"/>
  <c r="H18"/>
  <c r="H22"/>
  <c r="H49"/>
  <c r="H49" i="45"/>
  <c r="H53"/>
  <c r="H89"/>
  <c r="H27" i="46"/>
  <c r="H89"/>
  <c r="H67"/>
  <c r="H22"/>
  <c r="H30" i="47"/>
  <c r="H35"/>
  <c r="H45"/>
  <c r="H45" i="48"/>
  <c r="H53"/>
  <c r="H67"/>
  <c r="H18" i="17"/>
  <c r="H38"/>
  <c r="H93"/>
  <c r="H67"/>
  <c r="H89"/>
  <c r="H18" i="24"/>
  <c r="H30"/>
  <c r="H49"/>
  <c r="H53"/>
  <c r="H85"/>
  <c r="H11"/>
  <c r="H11" i="23"/>
  <c r="H38"/>
  <c r="H22"/>
  <c r="H11" i="22"/>
  <c r="H93"/>
  <c r="H45"/>
  <c r="H53"/>
  <c r="H38" i="21"/>
  <c r="H45"/>
  <c r="H61"/>
  <c r="H22"/>
  <c r="H49"/>
  <c r="H27"/>
  <c r="H30"/>
  <c r="H30" i="20"/>
  <c r="H22"/>
  <c r="H27"/>
  <c r="H38"/>
  <c r="H49"/>
  <c r="H85"/>
  <c r="H61"/>
  <c r="H93"/>
  <c r="H11"/>
  <c r="H45"/>
  <c r="H18" i="19"/>
  <c r="H61"/>
  <c r="H22"/>
  <c r="B33" s="1"/>
  <c r="A33" s="1"/>
  <c r="H45"/>
  <c r="H67"/>
  <c r="H85"/>
  <c r="H49"/>
  <c r="H49" i="18"/>
  <c r="H18"/>
  <c r="H22"/>
  <c r="B33" s="1"/>
  <c r="A33" s="1"/>
  <c r="H38"/>
  <c r="H45"/>
  <c r="H61"/>
  <c r="H85"/>
  <c r="H45" i="17"/>
  <c r="H61"/>
  <c r="H85"/>
  <c r="H49"/>
  <c r="H30"/>
  <c r="B33" s="1"/>
  <c r="A33" s="1"/>
  <c r="H11" i="48"/>
  <c r="H18"/>
  <c r="H93"/>
  <c r="H61"/>
  <c r="H22"/>
  <c r="H27"/>
  <c r="H30"/>
  <c r="B33" s="1"/>
  <c r="A33" s="1"/>
  <c r="H89"/>
  <c r="H22" i="47"/>
  <c r="H27"/>
  <c r="H38"/>
  <c r="H53"/>
  <c r="H67"/>
  <c r="H89"/>
  <c r="H11"/>
  <c r="H18"/>
  <c r="H93"/>
  <c r="H61"/>
  <c r="H30" i="46"/>
  <c r="H35"/>
  <c r="H49"/>
  <c r="H61"/>
  <c r="H69"/>
  <c r="H93"/>
  <c r="H11"/>
  <c r="H18"/>
  <c r="H38"/>
  <c r="H53"/>
  <c r="H76"/>
  <c r="H81"/>
  <c r="H45"/>
  <c r="H45" i="45"/>
  <c r="H61"/>
  <c r="H22"/>
  <c r="H27"/>
  <c r="H30"/>
  <c r="H38"/>
  <c r="H67"/>
  <c r="H11"/>
  <c r="H18"/>
  <c r="H38" i="44"/>
  <c r="H45"/>
  <c r="H61"/>
  <c r="H85"/>
  <c r="B94" s="1"/>
  <c r="A94" s="1"/>
  <c r="H45" i="43"/>
  <c r="H61"/>
  <c r="H85"/>
  <c r="B94" s="1"/>
  <c r="A94" s="1"/>
  <c r="H11"/>
  <c r="H18"/>
  <c r="H45" i="42"/>
  <c r="H67"/>
  <c r="H89"/>
  <c r="H30"/>
  <c r="B33" s="1"/>
  <c r="A33" s="1"/>
  <c r="H49"/>
  <c r="H27"/>
  <c r="H30" i="41"/>
  <c r="H89"/>
  <c r="B94" s="1"/>
  <c r="A94" s="1"/>
  <c r="H22"/>
  <c r="H61"/>
  <c r="H49" i="40"/>
  <c r="H22"/>
  <c r="H38"/>
  <c r="H45"/>
  <c r="H61"/>
  <c r="H45" i="39"/>
  <c r="H61"/>
  <c r="H69"/>
  <c r="H75"/>
  <c r="H81"/>
  <c r="H59"/>
  <c r="H11"/>
  <c r="H27"/>
  <c r="B33" s="1"/>
  <c r="A33" s="1"/>
  <c r="H35"/>
  <c r="H76"/>
  <c r="H87"/>
  <c r="H89"/>
  <c r="H22" i="38"/>
  <c r="H27"/>
  <c r="H30"/>
  <c r="H38"/>
  <c r="H53"/>
  <c r="H67"/>
  <c r="H89"/>
  <c r="B94" s="1"/>
  <c r="A94" s="1"/>
  <c r="H45" i="37"/>
  <c r="H61"/>
  <c r="H85"/>
  <c r="H61" i="36"/>
  <c r="H81"/>
  <c r="H67"/>
  <c r="H89"/>
  <c r="G35" i="35"/>
  <c r="H45"/>
  <c r="H61"/>
  <c r="H85"/>
  <c r="B94" s="1"/>
  <c r="G93"/>
  <c r="H22"/>
  <c r="H27"/>
  <c r="H11"/>
  <c r="H18"/>
  <c r="H93" i="34"/>
  <c r="H85"/>
  <c r="H30" i="33"/>
  <c r="B33" s="1"/>
  <c r="A33" s="1"/>
  <c r="H35"/>
  <c r="H61"/>
  <c r="H85"/>
  <c r="H38"/>
  <c r="H11"/>
  <c r="H18"/>
  <c r="H45"/>
  <c r="H22" i="32"/>
  <c r="H30"/>
  <c r="H81"/>
  <c r="H93"/>
  <c r="H82"/>
  <c r="H27"/>
  <c r="H38"/>
  <c r="H49"/>
  <c r="H89"/>
  <c r="H67"/>
  <c r="H55"/>
  <c r="B57" s="1"/>
  <c r="A57" s="1"/>
  <c r="H59"/>
  <c r="H61"/>
  <c r="H61" i="31"/>
  <c r="H85"/>
  <c r="H22"/>
  <c r="H27"/>
  <c r="H38"/>
  <c r="H11"/>
  <c r="H18"/>
  <c r="H45"/>
  <c r="H30" i="30"/>
  <c r="H38"/>
  <c r="H53"/>
  <c r="H67"/>
  <c r="H11"/>
  <c r="H22"/>
  <c r="H27"/>
  <c r="H93"/>
  <c r="H45"/>
  <c r="H61"/>
  <c r="H45" i="29"/>
  <c r="H61"/>
  <c r="H38"/>
  <c r="H45" i="28"/>
  <c r="H61"/>
  <c r="H69"/>
  <c r="H75"/>
  <c r="H55"/>
  <c r="H82"/>
  <c r="H30" i="27"/>
  <c r="H38"/>
  <c r="H53"/>
  <c r="H22"/>
  <c r="H27"/>
  <c r="H93"/>
  <c r="H45"/>
  <c r="H61"/>
  <c r="H22" i="26"/>
  <c r="H27"/>
  <c r="H93"/>
  <c r="H61"/>
  <c r="H30"/>
  <c r="H89"/>
  <c r="H45" i="25"/>
  <c r="H61"/>
  <c r="H85"/>
  <c r="H11"/>
  <c r="H27"/>
  <c r="H22" i="24"/>
  <c r="H27"/>
  <c r="H38"/>
  <c r="H67"/>
  <c r="H89"/>
  <c r="H45" i="23"/>
  <c r="H61"/>
  <c r="H85"/>
  <c r="B94" s="1"/>
  <c r="A94" s="1"/>
  <c r="H27"/>
  <c r="B33" s="1"/>
  <c r="A33" s="1"/>
  <c r="H22" i="22"/>
  <c r="H30"/>
  <c r="H38"/>
  <c r="H89"/>
  <c r="H18"/>
  <c r="H27"/>
  <c r="H61"/>
  <c r="H85"/>
  <c r="H89" i="21"/>
  <c r="B94" s="1"/>
  <c r="A94" s="1"/>
  <c r="H67"/>
  <c r="H81" i="20"/>
  <c r="H89"/>
  <c r="H67"/>
  <c r="B79" s="1"/>
  <c r="A79" s="1"/>
  <c r="H69"/>
  <c r="H35"/>
  <c r="H89" i="19"/>
  <c r="H93"/>
  <c r="H38"/>
  <c r="H89" i="18"/>
  <c r="H93"/>
  <c r="H67"/>
  <c r="H35"/>
  <c r="H93" i="36"/>
  <c r="H11" i="19"/>
  <c r="H11" i="17"/>
  <c r="H55" i="48"/>
  <c r="B57" s="1"/>
  <c r="A57" s="1"/>
  <c r="H59"/>
  <c r="H75"/>
  <c r="H82"/>
  <c r="H87"/>
  <c r="H35"/>
  <c r="H69"/>
  <c r="H76"/>
  <c r="B79" s="1"/>
  <c r="A79" s="1"/>
  <c r="H55" i="47"/>
  <c r="H59"/>
  <c r="H75"/>
  <c r="H82"/>
  <c r="H87"/>
  <c r="H69"/>
  <c r="H76"/>
  <c r="H55" i="46"/>
  <c r="H59"/>
  <c r="H75"/>
  <c r="H82"/>
  <c r="H87"/>
  <c r="H55" i="45"/>
  <c r="B57" s="1"/>
  <c r="A57" s="1"/>
  <c r="H59"/>
  <c r="H75"/>
  <c r="H82"/>
  <c r="H87"/>
  <c r="H35"/>
  <c r="H69"/>
  <c r="H76"/>
  <c r="H55" i="44"/>
  <c r="H59"/>
  <c r="H75"/>
  <c r="H82"/>
  <c r="H87"/>
  <c r="H35"/>
  <c r="H69"/>
  <c r="H76"/>
  <c r="H55" i="43"/>
  <c r="B57" s="1"/>
  <c r="A57" s="1"/>
  <c r="H59"/>
  <c r="H75"/>
  <c r="H82"/>
  <c r="H87"/>
  <c r="H35"/>
  <c r="H69"/>
  <c r="H76"/>
  <c r="B79" s="1"/>
  <c r="A79" s="1"/>
  <c r="H55" i="42"/>
  <c r="H59"/>
  <c r="H75"/>
  <c r="H82"/>
  <c r="H87"/>
  <c r="H69"/>
  <c r="H76"/>
  <c r="H55" i="41"/>
  <c r="H59"/>
  <c r="H75"/>
  <c r="H82"/>
  <c r="H87"/>
  <c r="H10"/>
  <c r="H11"/>
  <c r="H18"/>
  <c r="H35"/>
  <c r="H53"/>
  <c r="H69"/>
  <c r="H76"/>
  <c r="H85"/>
  <c r="H38"/>
  <c r="H49"/>
  <c r="H55" i="40"/>
  <c r="B57" s="1"/>
  <c r="A57" s="1"/>
  <c r="H59"/>
  <c r="H75"/>
  <c r="H82"/>
  <c r="H87"/>
  <c r="H35"/>
  <c r="H69"/>
  <c r="H76"/>
  <c r="B79" s="1"/>
  <c r="A79" s="1"/>
  <c r="H85" i="39"/>
  <c r="H38"/>
  <c r="H49"/>
  <c r="H67"/>
  <c r="H93"/>
  <c r="B94" s="1"/>
  <c r="A94" s="1"/>
  <c r="H55" i="38"/>
  <c r="H59"/>
  <c r="H75"/>
  <c r="H82"/>
  <c r="H87"/>
  <c r="H35"/>
  <c r="H69"/>
  <c r="H76"/>
  <c r="H55" i="37"/>
  <c r="H59"/>
  <c r="H75"/>
  <c r="H82"/>
  <c r="B94" s="1"/>
  <c r="A94" s="1"/>
  <c r="H87"/>
  <c r="H35"/>
  <c r="H69"/>
  <c r="H76"/>
  <c r="H55" i="36"/>
  <c r="H59"/>
  <c r="H75"/>
  <c r="H82"/>
  <c r="H87"/>
  <c r="H10"/>
  <c r="H11"/>
  <c r="H18"/>
  <c r="H35"/>
  <c r="H53"/>
  <c r="H69"/>
  <c r="H76"/>
  <c r="H85"/>
  <c r="H38"/>
  <c r="H49"/>
  <c r="G45" i="35"/>
  <c r="H55"/>
  <c r="B57" s="1"/>
  <c r="H59"/>
  <c r="G61"/>
  <c r="H75"/>
  <c r="G81"/>
  <c r="H82"/>
  <c r="H87"/>
  <c r="G89"/>
  <c r="G23"/>
  <c r="G28"/>
  <c r="G31"/>
  <c r="H69"/>
  <c r="H76"/>
  <c r="H55" i="34"/>
  <c r="B57" s="1"/>
  <c r="A57" s="1"/>
  <c r="H59"/>
  <c r="H75"/>
  <c r="H82"/>
  <c r="H87"/>
  <c r="H35"/>
  <c r="H69"/>
  <c r="H76"/>
  <c r="B79" s="1"/>
  <c r="A79" s="1"/>
  <c r="H55" i="33"/>
  <c r="H59"/>
  <c r="H75"/>
  <c r="H82"/>
  <c r="H87"/>
  <c r="H69"/>
  <c r="H76"/>
  <c r="H10" i="32"/>
  <c r="H11"/>
  <c r="H18"/>
  <c r="H35"/>
  <c r="H53"/>
  <c r="H69"/>
  <c r="H76"/>
  <c r="H85"/>
  <c r="H55" i="31"/>
  <c r="B57" s="1"/>
  <c r="A57" s="1"/>
  <c r="H59"/>
  <c r="H75"/>
  <c r="H82"/>
  <c r="H87"/>
  <c r="H69"/>
  <c r="H76"/>
  <c r="B79" s="1"/>
  <c r="A79" s="1"/>
  <c r="H55" i="30"/>
  <c r="B57" s="1"/>
  <c r="A57" s="1"/>
  <c r="H59"/>
  <c r="H75"/>
  <c r="H82"/>
  <c r="H87"/>
  <c r="H18"/>
  <c r="H35"/>
  <c r="H69"/>
  <c r="H76"/>
  <c r="B79" s="1"/>
  <c r="A79" s="1"/>
  <c r="H55" i="29"/>
  <c r="B57" s="1"/>
  <c r="A57" s="1"/>
  <c r="H59"/>
  <c r="H75"/>
  <c r="H82"/>
  <c r="H87"/>
  <c r="B94" s="1"/>
  <c r="A94" s="1"/>
  <c r="H35"/>
  <c r="H69"/>
  <c r="H76"/>
  <c r="B79" s="1"/>
  <c r="A79" s="1"/>
  <c r="H85" i="28"/>
  <c r="H38"/>
  <c r="H49"/>
  <c r="H67"/>
  <c r="H93"/>
  <c r="H55" i="27"/>
  <c r="B57" s="1"/>
  <c r="A57" s="1"/>
  <c r="H59"/>
  <c r="H75"/>
  <c r="H82"/>
  <c r="H87"/>
  <c r="H35"/>
  <c r="H69"/>
  <c r="H76"/>
  <c r="H55" i="26"/>
  <c r="B57" s="1"/>
  <c r="A57" s="1"/>
  <c r="H59"/>
  <c r="H75"/>
  <c r="H82"/>
  <c r="H87"/>
  <c r="H11"/>
  <c r="H18"/>
  <c r="H35"/>
  <c r="H69"/>
  <c r="H76"/>
  <c r="H55" i="25"/>
  <c r="H59"/>
  <c r="H75"/>
  <c r="H82"/>
  <c r="H87"/>
  <c r="B94" s="1"/>
  <c r="A94" s="1"/>
  <c r="H35"/>
  <c r="H69"/>
  <c r="H76"/>
  <c r="H55" i="24"/>
  <c r="H59"/>
  <c r="H75"/>
  <c r="H82"/>
  <c r="H87"/>
  <c r="H69"/>
  <c r="H76"/>
  <c r="B79" s="1"/>
  <c r="A79" s="1"/>
  <c r="H55" i="23"/>
  <c r="H59"/>
  <c r="H75"/>
  <c r="H82"/>
  <c r="H87"/>
  <c r="H35"/>
  <c r="H69"/>
  <c r="H76"/>
  <c r="H55" i="22"/>
  <c r="H59"/>
  <c r="H75"/>
  <c r="H82"/>
  <c r="H87"/>
  <c r="H35"/>
  <c r="H69"/>
  <c r="H76"/>
  <c r="H55" i="21"/>
  <c r="H59"/>
  <c r="H75"/>
  <c r="H82"/>
  <c r="H87"/>
  <c r="H18"/>
  <c r="H35"/>
  <c r="H69"/>
  <c r="H76"/>
  <c r="H11" i="18"/>
  <c r="H55" i="20"/>
  <c r="B57" s="1"/>
  <c r="A57" s="1"/>
  <c r="H59"/>
  <c r="H75"/>
  <c r="H82"/>
  <c r="H87"/>
  <c r="H55" i="19"/>
  <c r="B57" s="1"/>
  <c r="A57" s="1"/>
  <c r="H59"/>
  <c r="H75"/>
  <c r="H82"/>
  <c r="H87"/>
  <c r="H69"/>
  <c r="H76"/>
  <c r="H55" i="18"/>
  <c r="B57" s="1"/>
  <c r="A57" s="1"/>
  <c r="H59"/>
  <c r="H75"/>
  <c r="H82"/>
  <c r="H87"/>
  <c r="H69"/>
  <c r="H76"/>
  <c r="B79" s="1"/>
  <c r="A79" s="1"/>
  <c r="H55" i="17"/>
  <c r="H59"/>
  <c r="H75"/>
  <c r="H82"/>
  <c r="H87"/>
  <c r="H35"/>
  <c r="H69"/>
  <c r="H76"/>
  <c r="B79" s="1"/>
  <c r="A79" s="1"/>
  <c r="E30" i="13"/>
  <c r="E31" s="1"/>
  <c r="E32" s="1"/>
  <c r="E33" s="1"/>
  <c r="E34" s="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4" s="1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B2" i="6"/>
  <c r="B4"/>
  <c r="C2" i="4"/>
  <c r="B2" i="7" s="1"/>
  <c r="F2" i="4"/>
  <c r="H6"/>
  <c r="G6"/>
  <c r="F6"/>
  <c r="E6"/>
  <c r="B4" i="7" s="1"/>
  <c r="A81" i="6"/>
  <c r="A59"/>
  <c r="A35"/>
  <c r="F36"/>
  <c r="G36" s="1"/>
  <c r="F37"/>
  <c r="G37" s="1"/>
  <c r="F38"/>
  <c r="G38" s="1"/>
  <c r="F39"/>
  <c r="F40"/>
  <c r="G40" s="1"/>
  <c r="F41"/>
  <c r="G41" s="1"/>
  <c r="F42"/>
  <c r="G42" s="1"/>
  <c r="F43"/>
  <c r="G43" s="1"/>
  <c r="F44"/>
  <c r="G44" s="1"/>
  <c r="F45"/>
  <c r="G45" s="1"/>
  <c r="F46"/>
  <c r="G46" s="1"/>
  <c r="F47"/>
  <c r="G47" s="1"/>
  <c r="F48"/>
  <c r="G48" s="1"/>
  <c r="F49"/>
  <c r="G49" s="1"/>
  <c r="F50"/>
  <c r="G50" s="1"/>
  <c r="F51"/>
  <c r="G51" s="1"/>
  <c r="F52"/>
  <c r="G52" s="1"/>
  <c r="F53"/>
  <c r="F54"/>
  <c r="G54" s="1"/>
  <c r="F55"/>
  <c r="F56"/>
  <c r="G56" s="1"/>
  <c r="F59"/>
  <c r="G59" s="1"/>
  <c r="F60"/>
  <c r="G60" s="1"/>
  <c r="F61"/>
  <c r="G61" s="1"/>
  <c r="F62"/>
  <c r="G62" s="1"/>
  <c r="F63"/>
  <c r="G63" s="1"/>
  <c r="F64"/>
  <c r="G64" s="1"/>
  <c r="F65"/>
  <c r="G65" s="1"/>
  <c r="F66"/>
  <c r="G66" s="1"/>
  <c r="F67"/>
  <c r="F68"/>
  <c r="G68" s="1"/>
  <c r="F69"/>
  <c r="F70"/>
  <c r="G70" s="1"/>
  <c r="F71"/>
  <c r="G71" s="1"/>
  <c r="F72"/>
  <c r="G72" s="1"/>
  <c r="F73"/>
  <c r="G73" s="1"/>
  <c r="F74"/>
  <c r="G74" s="1"/>
  <c r="F75"/>
  <c r="H75" s="1"/>
  <c r="F76"/>
  <c r="G76" s="1"/>
  <c r="F77"/>
  <c r="G77" s="1"/>
  <c r="F78"/>
  <c r="G78" s="1"/>
  <c r="F81"/>
  <c r="H81" s="1"/>
  <c r="F82"/>
  <c r="G82" s="1"/>
  <c r="F83"/>
  <c r="G83" s="1"/>
  <c r="F84"/>
  <c r="F85"/>
  <c r="G85" s="1"/>
  <c r="F86"/>
  <c r="F87"/>
  <c r="G87" s="1"/>
  <c r="F88"/>
  <c r="G88" s="1"/>
  <c r="F89"/>
  <c r="F90"/>
  <c r="G90" s="1"/>
  <c r="F91"/>
  <c r="G91" s="1"/>
  <c r="F92"/>
  <c r="G92" s="1"/>
  <c r="F93"/>
  <c r="H93" s="1"/>
  <c r="F35"/>
  <c r="G35" s="1"/>
  <c r="F32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10"/>
  <c r="E18" i="4"/>
  <c r="H33"/>
  <c r="H23"/>
  <c r="F8"/>
  <c r="E34"/>
  <c r="H13"/>
  <c r="E33"/>
  <c r="F21"/>
  <c r="H31"/>
  <c r="H14"/>
  <c r="E38"/>
  <c r="H19"/>
  <c r="F10"/>
  <c r="H35"/>
  <c r="E9"/>
  <c r="F16"/>
  <c r="F24"/>
  <c r="H27"/>
  <c r="E29"/>
  <c r="H34"/>
  <c r="H25"/>
  <c r="G10"/>
  <c r="H21"/>
  <c r="E8"/>
  <c r="H11"/>
  <c r="E13"/>
  <c r="F9"/>
  <c r="G8"/>
  <c r="H30"/>
  <c r="H28"/>
  <c r="F25"/>
  <c r="H15"/>
  <c r="B57" i="17" l="1"/>
  <c r="A57" s="1"/>
  <c r="B94"/>
  <c r="A94" s="1"/>
  <c r="F101" s="1"/>
  <c r="B94" i="48"/>
  <c r="A94" s="1"/>
  <c r="B94" i="47"/>
  <c r="A94" s="1"/>
  <c r="B57"/>
  <c r="A57" s="1"/>
  <c r="B33"/>
  <c r="A33" s="1"/>
  <c r="B79"/>
  <c r="A79" s="1"/>
  <c r="B33" i="46"/>
  <c r="A33" s="1"/>
  <c r="B57"/>
  <c r="B94"/>
  <c r="A94" s="1"/>
  <c r="B79"/>
  <c r="A79" s="1"/>
  <c r="B33" i="45"/>
  <c r="A33" s="1"/>
  <c r="F98" s="1"/>
  <c r="B79"/>
  <c r="A79" s="1"/>
  <c r="B57" i="44"/>
  <c r="A57" s="1"/>
  <c r="B79"/>
  <c r="A79" s="1"/>
  <c r="B57" i="42"/>
  <c r="A57" s="1"/>
  <c r="B79"/>
  <c r="A79" s="1"/>
  <c r="B79" i="41"/>
  <c r="A79" s="1"/>
  <c r="B57"/>
  <c r="A57" s="1"/>
  <c r="B33"/>
  <c r="A33" s="1"/>
  <c r="B33" i="40"/>
  <c r="A33" s="1"/>
  <c r="B79" i="39"/>
  <c r="A79" s="1"/>
  <c r="B57" i="38"/>
  <c r="B33"/>
  <c r="B79"/>
  <c r="B79" i="37"/>
  <c r="A79" s="1"/>
  <c r="B57"/>
  <c r="A57" s="1"/>
  <c r="B79" i="36"/>
  <c r="A79" s="1"/>
  <c r="B94"/>
  <c r="A94" s="1"/>
  <c r="B57"/>
  <c r="A57" s="1"/>
  <c r="B33"/>
  <c r="A33" s="1"/>
  <c r="B94" i="34"/>
  <c r="A94" s="1"/>
  <c r="B57" i="33"/>
  <c r="A57" s="1"/>
  <c r="B79"/>
  <c r="A79" s="1"/>
  <c r="B79" i="32"/>
  <c r="A79" s="1"/>
  <c r="B33"/>
  <c r="A33" s="1"/>
  <c r="B94"/>
  <c r="B33" i="31"/>
  <c r="A33" s="1"/>
  <c r="B33" i="30"/>
  <c r="A33" s="1"/>
  <c r="B94"/>
  <c r="A94" s="1"/>
  <c r="B33" i="29"/>
  <c r="A33" s="1"/>
  <c r="B94" i="28"/>
  <c r="B57"/>
  <c r="A57" s="1"/>
  <c r="B79"/>
  <c r="A79" s="1"/>
  <c r="B79" i="27"/>
  <c r="A79" s="1"/>
  <c r="B33"/>
  <c r="A33" s="1"/>
  <c r="B94"/>
  <c r="A94" s="1"/>
  <c r="B94" i="26"/>
  <c r="A94" s="1"/>
  <c r="B79"/>
  <c r="A79" s="1"/>
  <c r="B33"/>
  <c r="A33" s="1"/>
  <c r="B57" i="25"/>
  <c r="B33"/>
  <c r="A33" s="1"/>
  <c r="B79"/>
  <c r="A79" s="1"/>
  <c r="B57" i="24"/>
  <c r="B33"/>
  <c r="A33" s="1"/>
  <c r="B79" i="23"/>
  <c r="A79" s="1"/>
  <c r="B57"/>
  <c r="A57" s="1"/>
  <c r="B79" i="22"/>
  <c r="B57"/>
  <c r="B94"/>
  <c r="A94" s="1"/>
  <c r="B33"/>
  <c r="A33" s="1"/>
  <c r="B79" i="21"/>
  <c r="A79" s="1"/>
  <c r="B57"/>
  <c r="B33"/>
  <c r="A33" s="1"/>
  <c r="B94" i="20"/>
  <c r="A94" s="1"/>
  <c r="B33"/>
  <c r="B79" i="19"/>
  <c r="A79" s="1"/>
  <c r="B94"/>
  <c r="A94" s="1"/>
  <c r="B94" i="18"/>
  <c r="G101" s="1"/>
  <c r="D2" i="7"/>
  <c r="D2" i="15"/>
  <c r="D2" i="16"/>
  <c r="D2" i="14"/>
  <c r="F18" i="7"/>
  <c r="D75" s="1"/>
  <c r="G18"/>
  <c r="H18"/>
  <c r="F75" s="1"/>
  <c r="E18"/>
  <c r="C75" s="1"/>
  <c r="J18"/>
  <c r="H75" s="1"/>
  <c r="I18"/>
  <c r="G75" s="1"/>
  <c r="G98" i="33"/>
  <c r="B79" i="35"/>
  <c r="B33"/>
  <c r="G98" i="42"/>
  <c r="F34" i="7"/>
  <c r="D91" s="1"/>
  <c r="H34"/>
  <c r="F91" s="1"/>
  <c r="G34"/>
  <c r="E91" s="1"/>
  <c r="J34"/>
  <c r="H91" s="1"/>
  <c r="I34"/>
  <c r="E34"/>
  <c r="C91" s="1"/>
  <c r="E8"/>
  <c r="C65" s="1"/>
  <c r="I8"/>
  <c r="G65" s="1"/>
  <c r="J8"/>
  <c r="H65" s="1"/>
  <c r="G8"/>
  <c r="E65" s="1"/>
  <c r="H8"/>
  <c r="F65" s="1"/>
  <c r="F8"/>
  <c r="G98" i="18"/>
  <c r="G101" i="17"/>
  <c r="F101" i="21"/>
  <c r="G101"/>
  <c r="J38" i="7"/>
  <c r="H95" s="1"/>
  <c r="I38"/>
  <c r="G95" s="1"/>
  <c r="G38"/>
  <c r="E95" s="1"/>
  <c r="F38"/>
  <c r="D95" s="1"/>
  <c r="E38"/>
  <c r="F98" i="47"/>
  <c r="G98"/>
  <c r="G35" i="16"/>
  <c r="E92" s="1"/>
  <c r="H35"/>
  <c r="F92" s="1"/>
  <c r="I35"/>
  <c r="G92" s="1"/>
  <c r="E35"/>
  <c r="J35"/>
  <c r="H92" s="1"/>
  <c r="F35"/>
  <c r="D92" s="1"/>
  <c r="G101" i="45"/>
  <c r="F101"/>
  <c r="I34" i="16"/>
  <c r="G91" s="1"/>
  <c r="E34"/>
  <c r="J34"/>
  <c r="H91" s="1"/>
  <c r="F34"/>
  <c r="D91" s="1"/>
  <c r="G34"/>
  <c r="E91" s="1"/>
  <c r="H34"/>
  <c r="F91" s="1"/>
  <c r="F101" i="44"/>
  <c r="G101"/>
  <c r="H33" i="16"/>
  <c r="F90" s="1"/>
  <c r="I33"/>
  <c r="G90" s="1"/>
  <c r="E33"/>
  <c r="J33"/>
  <c r="H90" s="1"/>
  <c r="F33"/>
  <c r="D90" s="1"/>
  <c r="G33"/>
  <c r="E90" s="1"/>
  <c r="I33" i="7"/>
  <c r="J33"/>
  <c r="H90" s="1"/>
  <c r="H33"/>
  <c r="F90" s="1"/>
  <c r="G33"/>
  <c r="E90" s="1"/>
  <c r="F33"/>
  <c r="D90" s="1"/>
  <c r="E33"/>
  <c r="G101" i="43"/>
  <c r="F101"/>
  <c r="F101" i="42"/>
  <c r="H31" i="16"/>
  <c r="F88" s="1"/>
  <c r="I31"/>
  <c r="G88" s="1"/>
  <c r="E31"/>
  <c r="J31"/>
  <c r="H88" s="1"/>
  <c r="F31"/>
  <c r="D88" s="1"/>
  <c r="G31"/>
  <c r="E88" s="1"/>
  <c r="G101" i="41"/>
  <c r="F101"/>
  <c r="H30" i="16"/>
  <c r="F87" s="1"/>
  <c r="I30"/>
  <c r="G87" s="1"/>
  <c r="E30"/>
  <c r="J30"/>
  <c r="H87" s="1"/>
  <c r="F30"/>
  <c r="D87" s="1"/>
  <c r="G30"/>
  <c r="E87" s="1"/>
  <c r="G101" i="40"/>
  <c r="F101"/>
  <c r="I29" i="7"/>
  <c r="G86" s="1"/>
  <c r="G29"/>
  <c r="E86" s="1"/>
  <c r="F29"/>
  <c r="E29"/>
  <c r="H29"/>
  <c r="F86" s="1"/>
  <c r="J29"/>
  <c r="H86" s="1"/>
  <c r="G28" i="16"/>
  <c r="E85" s="1"/>
  <c r="H28"/>
  <c r="F85" s="1"/>
  <c r="I28"/>
  <c r="G85" s="1"/>
  <c r="E28"/>
  <c r="J28"/>
  <c r="H85" s="1"/>
  <c r="F28"/>
  <c r="D85" s="1"/>
  <c r="G101" i="38"/>
  <c r="F101"/>
  <c r="H27" i="16"/>
  <c r="F84" s="1"/>
  <c r="I27"/>
  <c r="G84" s="1"/>
  <c r="E27"/>
  <c r="J27"/>
  <c r="H84" s="1"/>
  <c r="F27"/>
  <c r="D84" s="1"/>
  <c r="G27"/>
  <c r="E84" s="1"/>
  <c r="F101" i="37"/>
  <c r="G101"/>
  <c r="I25" i="16"/>
  <c r="G82" s="1"/>
  <c r="E25"/>
  <c r="J25"/>
  <c r="H82" s="1"/>
  <c r="F25"/>
  <c r="D82" s="1"/>
  <c r="G25"/>
  <c r="E82" s="1"/>
  <c r="H25"/>
  <c r="F82" s="1"/>
  <c r="I25" i="14"/>
  <c r="G82" s="1"/>
  <c r="E25"/>
  <c r="J25"/>
  <c r="H82" s="1"/>
  <c r="F25"/>
  <c r="D82" s="1"/>
  <c r="G25"/>
  <c r="E82" s="1"/>
  <c r="H25"/>
  <c r="F82" s="1"/>
  <c r="G101" i="35"/>
  <c r="A94"/>
  <c r="F101" s="1"/>
  <c r="A33"/>
  <c r="F98" s="1"/>
  <c r="G98"/>
  <c r="H24" i="14"/>
  <c r="F81" s="1"/>
  <c r="I24"/>
  <c r="G81" s="1"/>
  <c r="E24"/>
  <c r="J24"/>
  <c r="H81" s="1"/>
  <c r="F24"/>
  <c r="D81" s="1"/>
  <c r="G24"/>
  <c r="E81" s="1"/>
  <c r="J23" i="16"/>
  <c r="H80" s="1"/>
  <c r="F23"/>
  <c r="D80" s="1"/>
  <c r="G23"/>
  <c r="E80" s="1"/>
  <c r="H23"/>
  <c r="F80" s="1"/>
  <c r="I23"/>
  <c r="G80" s="1"/>
  <c r="E23"/>
  <c r="G101" i="33"/>
  <c r="F101"/>
  <c r="G100"/>
  <c r="G101" i="32"/>
  <c r="J21" i="16"/>
  <c r="H78" s="1"/>
  <c r="F21"/>
  <c r="D78" s="1"/>
  <c r="G21"/>
  <c r="E78" s="1"/>
  <c r="H21"/>
  <c r="F78" s="1"/>
  <c r="I21"/>
  <c r="G78" s="1"/>
  <c r="E21"/>
  <c r="J21" i="14"/>
  <c r="H78" s="1"/>
  <c r="F21"/>
  <c r="D78" s="1"/>
  <c r="G21"/>
  <c r="E78" s="1"/>
  <c r="H21"/>
  <c r="F78" s="1"/>
  <c r="I21"/>
  <c r="G78" s="1"/>
  <c r="E21"/>
  <c r="G101" i="31"/>
  <c r="F101"/>
  <c r="F98" i="30"/>
  <c r="H19" i="16"/>
  <c r="F76" s="1"/>
  <c r="I19"/>
  <c r="G76" s="1"/>
  <c r="E19"/>
  <c r="J19"/>
  <c r="H76" s="1"/>
  <c r="F19"/>
  <c r="D76" s="1"/>
  <c r="G19"/>
  <c r="E76" s="1"/>
  <c r="F101" i="29"/>
  <c r="G101"/>
  <c r="F100" i="28"/>
  <c r="G100"/>
  <c r="G99" i="27"/>
  <c r="J16" i="14"/>
  <c r="H73" s="1"/>
  <c r="F16"/>
  <c r="D73" s="1"/>
  <c r="G16"/>
  <c r="E73" s="1"/>
  <c r="H16"/>
  <c r="F73" s="1"/>
  <c r="I16"/>
  <c r="G73" s="1"/>
  <c r="E16"/>
  <c r="G15" i="16"/>
  <c r="E72" s="1"/>
  <c r="H15"/>
  <c r="F72" s="1"/>
  <c r="I15"/>
  <c r="G72" s="1"/>
  <c r="E15"/>
  <c r="J15"/>
  <c r="H72" s="1"/>
  <c r="F15"/>
  <c r="D72" s="1"/>
  <c r="F101" i="25"/>
  <c r="G101"/>
  <c r="J14" i="16"/>
  <c r="H71" s="1"/>
  <c r="F14"/>
  <c r="D71" s="1"/>
  <c r="G14"/>
  <c r="E71" s="1"/>
  <c r="H14"/>
  <c r="F71" s="1"/>
  <c r="I14"/>
  <c r="G71" s="1"/>
  <c r="E14"/>
  <c r="G101" i="24"/>
  <c r="F101"/>
  <c r="J13" i="16"/>
  <c r="H70" s="1"/>
  <c r="F13"/>
  <c r="D70" s="1"/>
  <c r="G13"/>
  <c r="E70" s="1"/>
  <c r="E13"/>
  <c r="H13"/>
  <c r="F70" s="1"/>
  <c r="I13"/>
  <c r="G70" s="1"/>
  <c r="H13" i="7"/>
  <c r="F70" s="1"/>
  <c r="J13"/>
  <c r="H70" s="1"/>
  <c r="G13"/>
  <c r="E70" s="1"/>
  <c r="E13"/>
  <c r="I13"/>
  <c r="F13"/>
  <c r="D70" s="1"/>
  <c r="G101" i="23"/>
  <c r="F101"/>
  <c r="G101" i="22"/>
  <c r="F101"/>
  <c r="E11" i="16"/>
  <c r="H11"/>
  <c r="F68" s="1"/>
  <c r="I11"/>
  <c r="G68" s="1"/>
  <c r="G11"/>
  <c r="E68" s="1"/>
  <c r="F11"/>
  <c r="D68" s="1"/>
  <c r="J11"/>
  <c r="H68" s="1"/>
  <c r="G101" i="20"/>
  <c r="F101"/>
  <c r="I10" i="15"/>
  <c r="G67" s="1"/>
  <c r="E10"/>
  <c r="J10"/>
  <c r="H67" s="1"/>
  <c r="F10"/>
  <c r="D67" s="1"/>
  <c r="G10"/>
  <c r="E67" s="1"/>
  <c r="H10"/>
  <c r="F67" s="1"/>
  <c r="G10" i="14"/>
  <c r="E67" s="1"/>
  <c r="H10"/>
  <c r="F67" s="1"/>
  <c r="I10"/>
  <c r="G67" s="1"/>
  <c r="E10"/>
  <c r="J10"/>
  <c r="H67" s="1"/>
  <c r="F10"/>
  <c r="D67" s="1"/>
  <c r="J9"/>
  <c r="H66" s="1"/>
  <c r="F9"/>
  <c r="D66" s="1"/>
  <c r="G9"/>
  <c r="E66" s="1"/>
  <c r="H9"/>
  <c r="F66" s="1"/>
  <c r="I9"/>
  <c r="G66" s="1"/>
  <c r="E9"/>
  <c r="H8" i="15"/>
  <c r="F65" s="1"/>
  <c r="I8"/>
  <c r="G65" s="1"/>
  <c r="E8"/>
  <c r="J8"/>
  <c r="H65" s="1"/>
  <c r="F8"/>
  <c r="D65" s="1"/>
  <c r="G8"/>
  <c r="E65" s="1"/>
  <c r="I8" i="14"/>
  <c r="G65" s="1"/>
  <c r="E8"/>
  <c r="J8"/>
  <c r="H65" s="1"/>
  <c r="F8"/>
  <c r="D65" s="1"/>
  <c r="G8"/>
  <c r="E65" s="1"/>
  <c r="H8"/>
  <c r="F65" s="1"/>
  <c r="H9" i="7"/>
  <c r="F66" s="1"/>
  <c r="E9"/>
  <c r="J9"/>
  <c r="H66" s="1"/>
  <c r="I9"/>
  <c r="F9"/>
  <c r="D66" s="1"/>
  <c r="G9"/>
  <c r="E66" s="1"/>
  <c r="G100" i="48"/>
  <c r="F100"/>
  <c r="G98"/>
  <c r="F98"/>
  <c r="F99"/>
  <c r="G99"/>
  <c r="F99" i="47"/>
  <c r="G99"/>
  <c r="G100" i="46"/>
  <c r="F100"/>
  <c r="G99"/>
  <c r="G98"/>
  <c r="F98"/>
  <c r="G100" i="45"/>
  <c r="F100"/>
  <c r="F99"/>
  <c r="G99"/>
  <c r="G98" i="44"/>
  <c r="F98"/>
  <c r="F99"/>
  <c r="G99"/>
  <c r="G100" i="43"/>
  <c r="F100"/>
  <c r="F99"/>
  <c r="G99"/>
  <c r="G98"/>
  <c r="F98"/>
  <c r="F99" i="42"/>
  <c r="G99"/>
  <c r="G100"/>
  <c r="F100"/>
  <c r="G98" i="41"/>
  <c r="F98"/>
  <c r="G100"/>
  <c r="F100"/>
  <c r="F99"/>
  <c r="G99"/>
  <c r="G100" i="40"/>
  <c r="F100"/>
  <c r="F99"/>
  <c r="G99"/>
  <c r="G98"/>
  <c r="F98"/>
  <c r="F99" i="39"/>
  <c r="G99"/>
  <c r="G98"/>
  <c r="F98"/>
  <c r="F101"/>
  <c r="G101"/>
  <c r="G100" i="38"/>
  <c r="G98"/>
  <c r="G99"/>
  <c r="G98" i="37"/>
  <c r="F98"/>
  <c r="F99"/>
  <c r="G99"/>
  <c r="G98" i="36"/>
  <c r="F98"/>
  <c r="G100"/>
  <c r="F100"/>
  <c r="A57" i="35"/>
  <c r="F99" s="1"/>
  <c r="G99"/>
  <c r="G100"/>
  <c r="A79"/>
  <c r="F100" s="1"/>
  <c r="G100" i="34"/>
  <c r="F100"/>
  <c r="F99"/>
  <c r="G99"/>
  <c r="G98"/>
  <c r="F98"/>
  <c r="F99" i="33"/>
  <c r="G99"/>
  <c r="F100"/>
  <c r="F99" i="32"/>
  <c r="G99"/>
  <c r="G98"/>
  <c r="F98"/>
  <c r="G100"/>
  <c r="F100"/>
  <c r="G98" i="31"/>
  <c r="F98"/>
  <c r="F99"/>
  <c r="G99"/>
  <c r="G98" i="30"/>
  <c r="G100"/>
  <c r="F100"/>
  <c r="F99"/>
  <c r="G99"/>
  <c r="G98" i="29"/>
  <c r="F98"/>
  <c r="G100"/>
  <c r="F100"/>
  <c r="F99"/>
  <c r="G99"/>
  <c r="G99" i="28"/>
  <c r="F99"/>
  <c r="G98"/>
  <c r="F98"/>
  <c r="G101"/>
  <c r="G98" i="27"/>
  <c r="F98"/>
  <c r="F99"/>
  <c r="G98" i="26"/>
  <c r="F98"/>
  <c r="G100"/>
  <c r="F100"/>
  <c r="F99"/>
  <c r="G99"/>
  <c r="G99" i="25"/>
  <c r="G98"/>
  <c r="F98"/>
  <c r="G100"/>
  <c r="F100"/>
  <c r="G99" i="24"/>
  <c r="G100"/>
  <c r="F100"/>
  <c r="G100" i="23"/>
  <c r="F100"/>
  <c r="F99"/>
  <c r="G99"/>
  <c r="G98"/>
  <c r="F98"/>
  <c r="G100" i="22"/>
  <c r="G99"/>
  <c r="G98"/>
  <c r="F98"/>
  <c r="G98" i="21"/>
  <c r="F98"/>
  <c r="G100"/>
  <c r="F100"/>
  <c r="G99"/>
  <c r="F98" i="18"/>
  <c r="G100" i="20"/>
  <c r="F100"/>
  <c r="F99"/>
  <c r="G99"/>
  <c r="G98" i="19"/>
  <c r="F98"/>
  <c r="F99"/>
  <c r="G99"/>
  <c r="G100" i="18"/>
  <c r="F100"/>
  <c r="F99"/>
  <c r="G99"/>
  <c r="G100" i="17"/>
  <c r="F100"/>
  <c r="G98"/>
  <c r="F98"/>
  <c r="F99"/>
  <c r="G99"/>
  <c r="E76" i="13"/>
  <c r="E77" s="1"/>
  <c r="E78" s="1"/>
  <c r="E79" s="1"/>
  <c r="E80" s="1"/>
  <c r="E81" s="1"/>
  <c r="E82" s="1"/>
  <c r="E83" s="1"/>
  <c r="E84" s="1"/>
  <c r="E85" s="1"/>
  <c r="E86" s="1"/>
  <c r="E87" s="1"/>
  <c r="E88" s="1"/>
  <c r="H55" i="6"/>
  <c r="G55"/>
  <c r="H35"/>
  <c r="H85"/>
  <c r="G93"/>
  <c r="H59"/>
  <c r="G81"/>
  <c r="H76"/>
  <c r="G75"/>
  <c r="H53"/>
  <c r="G53"/>
  <c r="H49"/>
  <c r="H45"/>
  <c r="H38"/>
  <c r="G39"/>
  <c r="G86"/>
  <c r="H69"/>
  <c r="G69"/>
  <c r="H67"/>
  <c r="G67"/>
  <c r="H61"/>
  <c r="H82"/>
  <c r="H89"/>
  <c r="G89"/>
  <c r="H87"/>
  <c r="G84"/>
  <c r="H30"/>
  <c r="H11"/>
  <c r="H18"/>
  <c r="H22"/>
  <c r="H27"/>
  <c r="H10"/>
  <c r="M7"/>
  <c r="O7" s="1"/>
  <c r="Q7" s="1"/>
  <c r="S7" s="1"/>
  <c r="U7" s="1"/>
  <c r="W7" s="1"/>
  <c r="Y7" s="1"/>
  <c r="AA7" s="1"/>
  <c r="AC7" s="1"/>
  <c r="G13"/>
  <c r="G20"/>
  <c r="G31"/>
  <c r="F36" i="4"/>
  <c r="G28"/>
  <c r="E28"/>
  <c r="F28"/>
  <c r="H22"/>
  <c r="H18"/>
  <c r="F15"/>
  <c r="F14"/>
  <c r="F12"/>
  <c r="G12"/>
  <c r="F11"/>
  <c r="E10"/>
  <c r="H8"/>
  <c r="G18"/>
  <c r="G26"/>
  <c r="H26"/>
  <c r="H12"/>
  <c r="F30"/>
  <c r="G27"/>
  <c r="F18"/>
  <c r="E31"/>
  <c r="F33"/>
  <c r="E17"/>
  <c r="E21"/>
  <c r="H38"/>
  <c r="G37"/>
  <c r="E32"/>
  <c r="G9"/>
  <c r="F35"/>
  <c r="G19"/>
  <c r="F37"/>
  <c r="F32"/>
  <c r="E16"/>
  <c r="E14"/>
  <c r="G30"/>
  <c r="F13"/>
  <c r="G25"/>
  <c r="H16"/>
  <c r="F27"/>
  <c r="F23"/>
  <c r="H36"/>
  <c r="F31"/>
  <c r="F38"/>
  <c r="G29"/>
  <c r="F26"/>
  <c r="G31"/>
  <c r="H17"/>
  <c r="H37"/>
  <c r="G20"/>
  <c r="F19"/>
  <c r="G16"/>
  <c r="E27"/>
  <c r="E15"/>
  <c r="E22"/>
  <c r="E37"/>
  <c r="G36"/>
  <c r="E26"/>
  <c r="F34"/>
  <c r="G32"/>
  <c r="G11"/>
  <c r="G34"/>
  <c r="F22"/>
  <c r="G15"/>
  <c r="E12"/>
  <c r="F20"/>
  <c r="E23"/>
  <c r="E25"/>
  <c r="H10"/>
  <c r="G33"/>
  <c r="E20"/>
  <c r="E11"/>
  <c r="G38"/>
  <c r="G13"/>
  <c r="G23"/>
  <c r="H32"/>
  <c r="F17"/>
  <c r="E19"/>
  <c r="G24"/>
  <c r="G22"/>
  <c r="G35"/>
  <c r="E36"/>
  <c r="G14"/>
  <c r="E35"/>
  <c r="E30"/>
  <c r="H9"/>
  <c r="E24"/>
  <c r="G21"/>
  <c r="H29"/>
  <c r="H20"/>
  <c r="H24"/>
  <c r="F29"/>
  <c r="G17"/>
  <c r="H36" i="14" l="1"/>
  <c r="F93" s="1"/>
  <c r="F36"/>
  <c r="D93" s="1"/>
  <c r="G36"/>
  <c r="E93" s="1"/>
  <c r="E36"/>
  <c r="J36"/>
  <c r="H93" s="1"/>
  <c r="I36"/>
  <c r="G93" s="1"/>
  <c r="A57" i="46"/>
  <c r="F99" s="1"/>
  <c r="G98" i="45"/>
  <c r="E28" i="14"/>
  <c r="I28"/>
  <c r="G85" s="1"/>
  <c r="H28"/>
  <c r="F85" s="1"/>
  <c r="F28"/>
  <c r="D85" s="1"/>
  <c r="G28"/>
  <c r="E85" s="1"/>
  <c r="J28"/>
  <c r="H85" s="1"/>
  <c r="E28" i="7"/>
  <c r="H28"/>
  <c r="F85" s="1"/>
  <c r="I28"/>
  <c r="G28"/>
  <c r="E85" s="1"/>
  <c r="J28"/>
  <c r="H85" s="1"/>
  <c r="F28"/>
  <c r="D85" s="1"/>
  <c r="F28" i="15"/>
  <c r="D85" s="1"/>
  <c r="E28"/>
  <c r="J28"/>
  <c r="H85" s="1"/>
  <c r="I28"/>
  <c r="G85" s="1"/>
  <c r="H28"/>
  <c r="F85" s="1"/>
  <c r="G28"/>
  <c r="E85" s="1"/>
  <c r="A57" i="38"/>
  <c r="F99" s="1"/>
  <c r="A33"/>
  <c r="F98" s="1"/>
  <c r="A79"/>
  <c r="F100" s="1"/>
  <c r="I22" i="16"/>
  <c r="G79" s="1"/>
  <c r="F22"/>
  <c r="D79" s="1"/>
  <c r="J22"/>
  <c r="H79" s="1"/>
  <c r="H22"/>
  <c r="F79" s="1"/>
  <c r="E22"/>
  <c r="G22"/>
  <c r="E79" s="1"/>
  <c r="A94" i="32"/>
  <c r="F101" s="1"/>
  <c r="H18" i="16"/>
  <c r="F75" s="1"/>
  <c r="G18"/>
  <c r="E75" s="1"/>
  <c r="F18"/>
  <c r="D75" s="1"/>
  <c r="E18"/>
  <c r="J18"/>
  <c r="H75" s="1"/>
  <c r="I18"/>
  <c r="G75" s="1"/>
  <c r="A94" i="28"/>
  <c r="F101" s="1"/>
  <c r="E15" i="14"/>
  <c r="I15"/>
  <c r="G72" s="1"/>
  <c r="H15"/>
  <c r="F72" s="1"/>
  <c r="F15"/>
  <c r="D72" s="1"/>
  <c r="G15"/>
  <c r="E72" s="1"/>
  <c r="J15"/>
  <c r="H72" s="1"/>
  <c r="A57" i="25"/>
  <c r="F99" s="1"/>
  <c r="G14" i="14"/>
  <c r="E71" s="1"/>
  <c r="F14"/>
  <c r="D71" s="1"/>
  <c r="E14"/>
  <c r="J14"/>
  <c r="H71" s="1"/>
  <c r="I14"/>
  <c r="G71" s="1"/>
  <c r="H14"/>
  <c r="F71" s="1"/>
  <c r="A57" i="24"/>
  <c r="F99" s="1"/>
  <c r="F12" i="15"/>
  <c r="D69" s="1"/>
  <c r="E12"/>
  <c r="J12"/>
  <c r="H69" s="1"/>
  <c r="I12"/>
  <c r="G69" s="1"/>
  <c r="H12"/>
  <c r="F69" s="1"/>
  <c r="G12"/>
  <c r="E69" s="1"/>
  <c r="I12" i="14"/>
  <c r="G69" s="1"/>
  <c r="H12"/>
  <c r="F69" s="1"/>
  <c r="F12"/>
  <c r="D69" s="1"/>
  <c r="G12"/>
  <c r="E69" s="1"/>
  <c r="J12"/>
  <c r="H69" s="1"/>
  <c r="E12"/>
  <c r="A79" i="22"/>
  <c r="F100" s="1"/>
  <c r="A57"/>
  <c r="F99" s="1"/>
  <c r="E11" i="14"/>
  <c r="I11"/>
  <c r="G68" s="1"/>
  <c r="H11"/>
  <c r="F68" s="1"/>
  <c r="F11"/>
  <c r="D68" s="1"/>
  <c r="G11"/>
  <c r="E68" s="1"/>
  <c r="J11"/>
  <c r="H68" s="1"/>
  <c r="A57" i="21"/>
  <c r="F99" s="1"/>
  <c r="H10" i="7"/>
  <c r="F67" s="1"/>
  <c r="F10"/>
  <c r="D67" s="1"/>
  <c r="J10"/>
  <c r="H67" s="1"/>
  <c r="E10"/>
  <c r="G10"/>
  <c r="E67" s="1"/>
  <c r="I10"/>
  <c r="G67" s="1"/>
  <c r="A33" i="20"/>
  <c r="F98" s="1"/>
  <c r="G98"/>
  <c r="F8" i="16"/>
  <c r="D65" s="1"/>
  <c r="H8"/>
  <c r="F65" s="1"/>
  <c r="I8"/>
  <c r="G65" s="1"/>
  <c r="J8"/>
  <c r="H65" s="1"/>
  <c r="E8"/>
  <c r="G8"/>
  <c r="E65" s="1"/>
  <c r="A94" i="18"/>
  <c r="F101" s="1"/>
  <c r="F15" i="7"/>
  <c r="D72" s="1"/>
  <c r="I15"/>
  <c r="G72" s="1"/>
  <c r="J15"/>
  <c r="H72" s="1"/>
  <c r="E15"/>
  <c r="C72" s="1"/>
  <c r="H15"/>
  <c r="G15"/>
  <c r="E72" s="1"/>
  <c r="F16" i="15"/>
  <c r="D73" s="1"/>
  <c r="J16"/>
  <c r="H73" s="1"/>
  <c r="E16"/>
  <c r="C73" s="1"/>
  <c r="H16"/>
  <c r="F73" s="1"/>
  <c r="I16"/>
  <c r="G73" s="1"/>
  <c r="G16"/>
  <c r="E73" s="1"/>
  <c r="K18" i="7"/>
  <c r="G17"/>
  <c r="E74" s="1"/>
  <c r="J17"/>
  <c r="H74" s="1"/>
  <c r="H17"/>
  <c r="F74" s="1"/>
  <c r="F17"/>
  <c r="I17"/>
  <c r="G74" s="1"/>
  <c r="E17"/>
  <c r="C74" s="1"/>
  <c r="J18" i="15"/>
  <c r="H75" s="1"/>
  <c r="E18"/>
  <c r="C75" s="1"/>
  <c r="H18"/>
  <c r="F75" s="1"/>
  <c r="I18"/>
  <c r="G75" s="1"/>
  <c r="G18"/>
  <c r="E75" s="1"/>
  <c r="F18"/>
  <c r="D75" s="1"/>
  <c r="H19" i="7"/>
  <c r="F76" s="1"/>
  <c r="J19"/>
  <c r="H76" s="1"/>
  <c r="E19"/>
  <c r="I19"/>
  <c r="G76" s="1"/>
  <c r="G19"/>
  <c r="E76" s="1"/>
  <c r="F19"/>
  <c r="D76" s="1"/>
  <c r="G21"/>
  <c r="E78" s="1"/>
  <c r="H21"/>
  <c r="F78" s="1"/>
  <c r="J21"/>
  <c r="H78" s="1"/>
  <c r="F21"/>
  <c r="E21"/>
  <c r="I21"/>
  <c r="G78" s="1"/>
  <c r="J23" i="14"/>
  <c r="H80" s="1"/>
  <c r="I23"/>
  <c r="G80" s="1"/>
  <c r="H23"/>
  <c r="F80" s="1"/>
  <c r="G23"/>
  <c r="E80" s="1"/>
  <c r="F23"/>
  <c r="D80" s="1"/>
  <c r="E23"/>
  <c r="C80" s="1"/>
  <c r="F98" i="33"/>
  <c r="I24" i="7"/>
  <c r="G81" s="1"/>
  <c r="G24"/>
  <c r="E81" s="1"/>
  <c r="H24"/>
  <c r="F81" s="1"/>
  <c r="J24"/>
  <c r="H81" s="1"/>
  <c r="E24"/>
  <c r="F24"/>
  <c r="D81" s="1"/>
  <c r="H25"/>
  <c r="F82" s="1"/>
  <c r="E25"/>
  <c r="C82" s="1"/>
  <c r="F25"/>
  <c r="D82" s="1"/>
  <c r="I25"/>
  <c r="G82" s="1"/>
  <c r="G25"/>
  <c r="J25"/>
  <c r="H82" s="1"/>
  <c r="E26" i="15"/>
  <c r="I26"/>
  <c r="G83" s="1"/>
  <c r="H26"/>
  <c r="F83" s="1"/>
  <c r="F26"/>
  <c r="D83" s="1"/>
  <c r="G26"/>
  <c r="E83" s="1"/>
  <c r="J26"/>
  <c r="H83" s="1"/>
  <c r="G26" i="7"/>
  <c r="E83" s="1"/>
  <c r="H26"/>
  <c r="F83" s="1"/>
  <c r="E26"/>
  <c r="J26"/>
  <c r="H83" s="1"/>
  <c r="I26"/>
  <c r="F26"/>
  <c r="D83" s="1"/>
  <c r="J27"/>
  <c r="H84" s="1"/>
  <c r="F27"/>
  <c r="D84" s="1"/>
  <c r="H27"/>
  <c r="F84" s="1"/>
  <c r="E27"/>
  <c r="G27"/>
  <c r="E84" s="1"/>
  <c r="I27"/>
  <c r="G84" s="1"/>
  <c r="H29" i="16"/>
  <c r="F86" s="1"/>
  <c r="F29"/>
  <c r="D86" s="1"/>
  <c r="G29"/>
  <c r="E86" s="1"/>
  <c r="J29"/>
  <c r="H86" s="1"/>
  <c r="E29"/>
  <c r="C86" s="1"/>
  <c r="I29"/>
  <c r="G86" s="1"/>
  <c r="E29" i="14"/>
  <c r="I29"/>
  <c r="G86" s="1"/>
  <c r="H29"/>
  <c r="F86" s="1"/>
  <c r="F29"/>
  <c r="D86" s="1"/>
  <c r="G29"/>
  <c r="E86" s="1"/>
  <c r="J29"/>
  <c r="H86" s="1"/>
  <c r="G30" i="7"/>
  <c r="E87" s="1"/>
  <c r="J30"/>
  <c r="H87" s="1"/>
  <c r="E30"/>
  <c r="C87" s="1"/>
  <c r="I30"/>
  <c r="G87" s="1"/>
  <c r="F30"/>
  <c r="H30"/>
  <c r="F87" s="1"/>
  <c r="I31" i="15"/>
  <c r="G88" s="1"/>
  <c r="G31"/>
  <c r="E88" s="1"/>
  <c r="F31"/>
  <c r="D88" s="1"/>
  <c r="J31"/>
  <c r="H88" s="1"/>
  <c r="E31"/>
  <c r="C88" s="1"/>
  <c r="H31"/>
  <c r="F88" s="1"/>
  <c r="E31" i="7"/>
  <c r="C88" s="1"/>
  <c r="G31"/>
  <c r="F31"/>
  <c r="D88" s="1"/>
  <c r="I31"/>
  <c r="G88" s="1"/>
  <c r="H31"/>
  <c r="F88" s="1"/>
  <c r="J31"/>
  <c r="H88" s="1"/>
  <c r="E32"/>
  <c r="C89" s="1"/>
  <c r="J32"/>
  <c r="H89" s="1"/>
  <c r="H32"/>
  <c r="F89" s="1"/>
  <c r="F32"/>
  <c r="D89" s="1"/>
  <c r="G32"/>
  <c r="I32"/>
  <c r="G89" s="1"/>
  <c r="F32" i="16"/>
  <c r="D89" s="1"/>
  <c r="E32"/>
  <c r="C89" s="1"/>
  <c r="J32"/>
  <c r="H89" s="1"/>
  <c r="I32"/>
  <c r="G89" s="1"/>
  <c r="H32"/>
  <c r="F89" s="1"/>
  <c r="G32"/>
  <c r="E89" s="1"/>
  <c r="F98" i="42"/>
  <c r="G101"/>
  <c r="J33" i="15"/>
  <c r="H90" s="1"/>
  <c r="E33"/>
  <c r="C90" s="1"/>
  <c r="H33"/>
  <c r="F90" s="1"/>
  <c r="I33"/>
  <c r="G90" s="1"/>
  <c r="G33"/>
  <c r="E90" s="1"/>
  <c r="F33"/>
  <c r="D90" s="1"/>
  <c r="H33" i="14"/>
  <c r="F90" s="1"/>
  <c r="F33"/>
  <c r="D90" s="1"/>
  <c r="J33"/>
  <c r="H90" s="1"/>
  <c r="E33"/>
  <c r="C90" s="1"/>
  <c r="I33"/>
  <c r="G90" s="1"/>
  <c r="G33"/>
  <c r="E90" s="1"/>
  <c r="K34" i="7"/>
  <c r="G35" i="15"/>
  <c r="E92" s="1"/>
  <c r="J35"/>
  <c r="H92" s="1"/>
  <c r="E35"/>
  <c r="C92" s="1"/>
  <c r="I35"/>
  <c r="G92" s="1"/>
  <c r="H35"/>
  <c r="F92" s="1"/>
  <c r="F35"/>
  <c r="D92" s="1"/>
  <c r="I35" i="14"/>
  <c r="G92" s="1"/>
  <c r="H35"/>
  <c r="F92" s="1"/>
  <c r="F35"/>
  <c r="D92" s="1"/>
  <c r="G35"/>
  <c r="E92" s="1"/>
  <c r="E35"/>
  <c r="C92" s="1"/>
  <c r="J35"/>
  <c r="H92" s="1"/>
  <c r="J35" i="7"/>
  <c r="H92" s="1"/>
  <c r="H35"/>
  <c r="F92" s="1"/>
  <c r="E35"/>
  <c r="C92" s="1"/>
  <c r="I35"/>
  <c r="F35"/>
  <c r="D92" s="1"/>
  <c r="G35"/>
  <c r="E92" s="1"/>
  <c r="G36"/>
  <c r="E93" s="1"/>
  <c r="F36"/>
  <c r="D93" s="1"/>
  <c r="I36"/>
  <c r="H36"/>
  <c r="F93" s="1"/>
  <c r="J36"/>
  <c r="H93" s="1"/>
  <c r="E36"/>
  <c r="C93" s="1"/>
  <c r="J37"/>
  <c r="H94" s="1"/>
  <c r="F37"/>
  <c r="D94" s="1"/>
  <c r="I37"/>
  <c r="G94" s="1"/>
  <c r="G37"/>
  <c r="E94" s="1"/>
  <c r="E37"/>
  <c r="J37" i="14"/>
  <c r="H94" s="1"/>
  <c r="G37"/>
  <c r="E94" s="1"/>
  <c r="I37"/>
  <c r="G94" s="1"/>
  <c r="F37"/>
  <c r="D94" s="1"/>
  <c r="H37"/>
  <c r="F94" s="1"/>
  <c r="E37"/>
  <c r="C94" s="1"/>
  <c r="K8" i="7"/>
  <c r="J14"/>
  <c r="H71" s="1"/>
  <c r="G14"/>
  <c r="E71" s="1"/>
  <c r="E14"/>
  <c r="C71" s="1"/>
  <c r="I14"/>
  <c r="G71" s="1"/>
  <c r="F14"/>
  <c r="D71" s="1"/>
  <c r="H14"/>
  <c r="G98" i="24"/>
  <c r="F98"/>
  <c r="J13" i="14"/>
  <c r="H70" s="1"/>
  <c r="I13"/>
  <c r="G70" s="1"/>
  <c r="G13"/>
  <c r="E70" s="1"/>
  <c r="E13"/>
  <c r="C70" s="1"/>
  <c r="F13"/>
  <c r="D70" s="1"/>
  <c r="H13"/>
  <c r="F70" s="1"/>
  <c r="I12" i="7"/>
  <c r="G69" s="1"/>
  <c r="F12"/>
  <c r="H12"/>
  <c r="F69" s="1"/>
  <c r="G12"/>
  <c r="E69" s="1"/>
  <c r="E12"/>
  <c r="C69" s="1"/>
  <c r="J12"/>
  <c r="H69" s="1"/>
  <c r="I12" i="16"/>
  <c r="G69" s="1"/>
  <c r="H12"/>
  <c r="F69" s="1"/>
  <c r="F12"/>
  <c r="D69" s="1"/>
  <c r="G12"/>
  <c r="E69" s="1"/>
  <c r="J12"/>
  <c r="H69" s="1"/>
  <c r="E12"/>
  <c r="C69" s="1"/>
  <c r="G11" i="7"/>
  <c r="E68" s="1"/>
  <c r="J11"/>
  <c r="H68" s="1"/>
  <c r="H11"/>
  <c r="F68" s="1"/>
  <c r="F11"/>
  <c r="D68" s="1"/>
  <c r="I11"/>
  <c r="E11"/>
  <c r="J10" i="16"/>
  <c r="H67" s="1"/>
  <c r="E10"/>
  <c r="C67" s="1"/>
  <c r="I10"/>
  <c r="G67" s="1"/>
  <c r="G10"/>
  <c r="E67" s="1"/>
  <c r="H10"/>
  <c r="F67" s="1"/>
  <c r="F10"/>
  <c r="D67" s="1"/>
  <c r="A33" i="6"/>
  <c r="H11" i="15"/>
  <c r="F68" s="1"/>
  <c r="F11"/>
  <c r="D68" s="1"/>
  <c r="J11"/>
  <c r="H68" s="1"/>
  <c r="E11"/>
  <c r="C68" s="1"/>
  <c r="I11"/>
  <c r="G68" s="1"/>
  <c r="G11"/>
  <c r="E68" s="1"/>
  <c r="J38"/>
  <c r="H95" s="1"/>
  <c r="E38"/>
  <c r="F38"/>
  <c r="D95" s="1"/>
  <c r="G38"/>
  <c r="E95" s="1"/>
  <c r="H38"/>
  <c r="F95" s="1"/>
  <c r="I38"/>
  <c r="G95" s="1"/>
  <c r="H38" i="14"/>
  <c r="F95" s="1"/>
  <c r="F38"/>
  <c r="D95" s="1"/>
  <c r="G38"/>
  <c r="E95" s="1"/>
  <c r="I38"/>
  <c r="G95" s="1"/>
  <c r="J38"/>
  <c r="H95" s="1"/>
  <c r="E38"/>
  <c r="I38" i="16"/>
  <c r="G95" s="1"/>
  <c r="H38" i="7"/>
  <c r="F95" s="1"/>
  <c r="J38" i="16"/>
  <c r="H95" s="1"/>
  <c r="E38"/>
  <c r="H38"/>
  <c r="F95" s="1"/>
  <c r="F38"/>
  <c r="D95" s="1"/>
  <c r="G38"/>
  <c r="E95" s="1"/>
  <c r="G101" i="48"/>
  <c r="F101"/>
  <c r="H37" i="16"/>
  <c r="F94" s="1"/>
  <c r="I37"/>
  <c r="G94" s="1"/>
  <c r="H37" i="7"/>
  <c r="F94" s="1"/>
  <c r="J37" i="16"/>
  <c r="H94" s="1"/>
  <c r="E37"/>
  <c r="G37"/>
  <c r="E94" s="1"/>
  <c r="F37"/>
  <c r="D94" s="1"/>
  <c r="F37" i="15"/>
  <c r="D94" s="1"/>
  <c r="J37"/>
  <c r="H94" s="1"/>
  <c r="E37"/>
  <c r="H37"/>
  <c r="F94" s="1"/>
  <c r="G37"/>
  <c r="E94" s="1"/>
  <c r="I37"/>
  <c r="G94" s="1"/>
  <c r="G101" i="47"/>
  <c r="F101"/>
  <c r="H36" i="15"/>
  <c r="F93" s="1"/>
  <c r="I36"/>
  <c r="G93" s="1"/>
  <c r="E36"/>
  <c r="J36"/>
  <c r="H93" s="1"/>
  <c r="F36"/>
  <c r="D93" s="1"/>
  <c r="G36"/>
  <c r="E93" s="1"/>
  <c r="G36" i="16"/>
  <c r="E93" s="1"/>
  <c r="H36"/>
  <c r="F93" s="1"/>
  <c r="I36"/>
  <c r="G93" s="1"/>
  <c r="E36"/>
  <c r="J36"/>
  <c r="H93" s="1"/>
  <c r="F36"/>
  <c r="D93" s="1"/>
  <c r="F101" i="46"/>
  <c r="G101"/>
  <c r="C93" i="14"/>
  <c r="I93" s="1"/>
  <c r="K36"/>
  <c r="C92" i="16"/>
  <c r="I92" s="1"/>
  <c r="K35"/>
  <c r="J34" i="14"/>
  <c r="H91" s="1"/>
  <c r="E34"/>
  <c r="F34"/>
  <c r="D91" s="1"/>
  <c r="G34"/>
  <c r="E91" s="1"/>
  <c r="H34"/>
  <c r="F91" s="1"/>
  <c r="I34"/>
  <c r="G91" s="1"/>
  <c r="H34" i="15"/>
  <c r="F91" s="1"/>
  <c r="I34"/>
  <c r="G91" s="1"/>
  <c r="E34"/>
  <c r="J34"/>
  <c r="H91" s="1"/>
  <c r="F34"/>
  <c r="D91" s="1"/>
  <c r="G34"/>
  <c r="E91" s="1"/>
  <c r="C91" i="16"/>
  <c r="I91" s="1"/>
  <c r="K34"/>
  <c r="C90"/>
  <c r="I90" s="1"/>
  <c r="K33"/>
  <c r="C90" i="7"/>
  <c r="K33"/>
  <c r="I32" i="15"/>
  <c r="G89" s="1"/>
  <c r="E32"/>
  <c r="J32"/>
  <c r="H89" s="1"/>
  <c r="F32"/>
  <c r="D89" s="1"/>
  <c r="G32"/>
  <c r="E89" s="1"/>
  <c r="H32"/>
  <c r="F89" s="1"/>
  <c r="J32" i="14"/>
  <c r="H89" s="1"/>
  <c r="F32"/>
  <c r="D89" s="1"/>
  <c r="G32"/>
  <c r="E89" s="1"/>
  <c r="H32"/>
  <c r="F89" s="1"/>
  <c r="I32"/>
  <c r="G89" s="1"/>
  <c r="E32"/>
  <c r="H31"/>
  <c r="F88" s="1"/>
  <c r="I31"/>
  <c r="G88" s="1"/>
  <c r="E31"/>
  <c r="J31"/>
  <c r="H88" s="1"/>
  <c r="F31"/>
  <c r="D88" s="1"/>
  <c r="G31"/>
  <c r="E88" s="1"/>
  <c r="C88" i="16"/>
  <c r="I88" s="1"/>
  <c r="K31"/>
  <c r="G30" i="15"/>
  <c r="E87" s="1"/>
  <c r="H30"/>
  <c r="F87" s="1"/>
  <c r="I30"/>
  <c r="G87" s="1"/>
  <c r="E30"/>
  <c r="J30"/>
  <c r="H87" s="1"/>
  <c r="F30"/>
  <c r="D87" s="1"/>
  <c r="H30" i="14"/>
  <c r="F87" s="1"/>
  <c r="I30"/>
  <c r="G87" s="1"/>
  <c r="E30"/>
  <c r="J30"/>
  <c r="H87" s="1"/>
  <c r="F30"/>
  <c r="D87" s="1"/>
  <c r="G30"/>
  <c r="E87" s="1"/>
  <c r="C87" i="16"/>
  <c r="I87" s="1"/>
  <c r="K30"/>
  <c r="H29" i="15"/>
  <c r="F86" s="1"/>
  <c r="I29"/>
  <c r="G86" s="1"/>
  <c r="E29"/>
  <c r="J29"/>
  <c r="H86" s="1"/>
  <c r="F29"/>
  <c r="D86" s="1"/>
  <c r="G29"/>
  <c r="E86" s="1"/>
  <c r="F100" i="39"/>
  <c r="G100"/>
  <c r="K29" i="7"/>
  <c r="C86"/>
  <c r="K28"/>
  <c r="C85"/>
  <c r="C85" i="15"/>
  <c r="I85" s="1"/>
  <c r="K28"/>
  <c r="C85" i="14"/>
  <c r="I85" s="1"/>
  <c r="K28"/>
  <c r="C85" i="16"/>
  <c r="I85" s="1"/>
  <c r="K28"/>
  <c r="I27" i="15"/>
  <c r="G84" s="1"/>
  <c r="E27"/>
  <c r="J27"/>
  <c r="H84" s="1"/>
  <c r="F27"/>
  <c r="D84" s="1"/>
  <c r="G27"/>
  <c r="E84" s="1"/>
  <c r="H27"/>
  <c r="F84" s="1"/>
  <c r="H27" i="14"/>
  <c r="F84" s="1"/>
  <c r="I27"/>
  <c r="G84" s="1"/>
  <c r="E27"/>
  <c r="J27"/>
  <c r="H84" s="1"/>
  <c r="F27"/>
  <c r="D84" s="1"/>
  <c r="G27"/>
  <c r="E84" s="1"/>
  <c r="C84" i="16"/>
  <c r="I84" s="1"/>
  <c r="K27"/>
  <c r="H26" i="14"/>
  <c r="F83" s="1"/>
  <c r="I26"/>
  <c r="G83" s="1"/>
  <c r="E26"/>
  <c r="J26"/>
  <c r="H83" s="1"/>
  <c r="F26"/>
  <c r="D83" s="1"/>
  <c r="G26"/>
  <c r="E83" s="1"/>
  <c r="E26" i="16"/>
  <c r="H26"/>
  <c r="F83" s="1"/>
  <c r="I26"/>
  <c r="G83" s="1"/>
  <c r="G26"/>
  <c r="E83" s="1"/>
  <c r="J26"/>
  <c r="H83" s="1"/>
  <c r="F26"/>
  <c r="D83" s="1"/>
  <c r="G101" i="36"/>
  <c r="F101"/>
  <c r="J25" i="15"/>
  <c r="H82" s="1"/>
  <c r="F25"/>
  <c r="D82" s="1"/>
  <c r="G25"/>
  <c r="E82" s="1"/>
  <c r="H25"/>
  <c r="F82" s="1"/>
  <c r="I25"/>
  <c r="G82" s="1"/>
  <c r="E25"/>
  <c r="C82" i="14"/>
  <c r="I82" s="1"/>
  <c r="K25"/>
  <c r="C82" i="16"/>
  <c r="I82" s="1"/>
  <c r="K25"/>
  <c r="H24" i="15"/>
  <c r="F81" s="1"/>
  <c r="F24"/>
  <c r="D81" s="1"/>
  <c r="J24"/>
  <c r="H81" s="1"/>
  <c r="E24"/>
  <c r="I24"/>
  <c r="G81" s="1"/>
  <c r="G24"/>
  <c r="E81" s="1"/>
  <c r="C81" i="14"/>
  <c r="I81" s="1"/>
  <c r="K24"/>
  <c r="I24" i="16"/>
  <c r="G81" s="1"/>
  <c r="E24"/>
  <c r="J24"/>
  <c r="H81" s="1"/>
  <c r="F24"/>
  <c r="D81" s="1"/>
  <c r="G24"/>
  <c r="E81" s="1"/>
  <c r="H24"/>
  <c r="F81" s="1"/>
  <c r="G101" i="34"/>
  <c r="F101"/>
  <c r="G23" i="15"/>
  <c r="E80" s="1"/>
  <c r="H23"/>
  <c r="F80" s="1"/>
  <c r="I23"/>
  <c r="G80" s="1"/>
  <c r="E23"/>
  <c r="J23"/>
  <c r="H80" s="1"/>
  <c r="F23"/>
  <c r="D80" s="1"/>
  <c r="C80" i="16"/>
  <c r="I80" s="1"/>
  <c r="K23"/>
  <c r="I22" i="14"/>
  <c r="G79" s="1"/>
  <c r="E22"/>
  <c r="J22"/>
  <c r="H79" s="1"/>
  <c r="F22"/>
  <c r="D79" s="1"/>
  <c r="H22"/>
  <c r="F79" s="1"/>
  <c r="G22"/>
  <c r="E79" s="1"/>
  <c r="H22" i="15"/>
  <c r="F79" s="1"/>
  <c r="G22"/>
  <c r="E79" s="1"/>
  <c r="I22"/>
  <c r="G79" s="1"/>
  <c r="E22"/>
  <c r="J22"/>
  <c r="H79" s="1"/>
  <c r="F22"/>
  <c r="D79" s="1"/>
  <c r="H22" i="7"/>
  <c r="F79" s="1"/>
  <c r="J22"/>
  <c r="H79" s="1"/>
  <c r="I22"/>
  <c r="G79" s="1"/>
  <c r="G22"/>
  <c r="E79" s="1"/>
  <c r="F22"/>
  <c r="D79" s="1"/>
  <c r="E22"/>
  <c r="C79" i="16"/>
  <c r="I79" s="1"/>
  <c r="G21" i="15"/>
  <c r="E78" s="1"/>
  <c r="H21"/>
  <c r="F78" s="1"/>
  <c r="I21"/>
  <c r="G78" s="1"/>
  <c r="E21"/>
  <c r="J21"/>
  <c r="H78" s="1"/>
  <c r="F21"/>
  <c r="D78" s="1"/>
  <c r="G100" i="31"/>
  <c r="C78" i="14"/>
  <c r="I78" s="1"/>
  <c r="K21"/>
  <c r="C78" i="16"/>
  <c r="I78" s="1"/>
  <c r="K21"/>
  <c r="F100" i="31"/>
  <c r="H20" i="15"/>
  <c r="F77" s="1"/>
  <c r="I20"/>
  <c r="G77" s="1"/>
  <c r="E20"/>
  <c r="J20"/>
  <c r="H77" s="1"/>
  <c r="F20"/>
  <c r="D77" s="1"/>
  <c r="G20"/>
  <c r="E77" s="1"/>
  <c r="G20" i="7"/>
  <c r="E77" s="1"/>
  <c r="E20"/>
  <c r="J20"/>
  <c r="H77" s="1"/>
  <c r="F20"/>
  <c r="D77" s="1"/>
  <c r="I20"/>
  <c r="H20"/>
  <c r="F77" s="1"/>
  <c r="I20" i="14"/>
  <c r="G77" s="1"/>
  <c r="E20"/>
  <c r="J20"/>
  <c r="H77" s="1"/>
  <c r="F20"/>
  <c r="D77" s="1"/>
  <c r="G20"/>
  <c r="E77" s="1"/>
  <c r="H20"/>
  <c r="F77" s="1"/>
  <c r="I20" i="16"/>
  <c r="G77" s="1"/>
  <c r="E20"/>
  <c r="J20"/>
  <c r="H77" s="1"/>
  <c r="F20"/>
  <c r="D77" s="1"/>
  <c r="G20"/>
  <c r="E77" s="1"/>
  <c r="H20"/>
  <c r="F77" s="1"/>
  <c r="G101" i="30"/>
  <c r="F101"/>
  <c r="I19" i="15"/>
  <c r="G76" s="1"/>
  <c r="E19"/>
  <c r="J19"/>
  <c r="H76" s="1"/>
  <c r="F19"/>
  <c r="D76" s="1"/>
  <c r="G19"/>
  <c r="E76" s="1"/>
  <c r="H19"/>
  <c r="F76" s="1"/>
  <c r="H19" i="14"/>
  <c r="F76" s="1"/>
  <c r="I19"/>
  <c r="G76" s="1"/>
  <c r="E19"/>
  <c r="J19"/>
  <c r="H76" s="1"/>
  <c r="F19"/>
  <c r="D76" s="1"/>
  <c r="G19"/>
  <c r="E76" s="1"/>
  <c r="C76" i="16"/>
  <c r="I76" s="1"/>
  <c r="K19"/>
  <c r="G18" i="14"/>
  <c r="E75" s="1"/>
  <c r="F18"/>
  <c r="D75" s="1"/>
  <c r="E18"/>
  <c r="J18"/>
  <c r="H75" s="1"/>
  <c r="I18"/>
  <c r="G75" s="1"/>
  <c r="H18"/>
  <c r="F75" s="1"/>
  <c r="C75" i="16"/>
  <c r="I75" s="1"/>
  <c r="I17" i="15"/>
  <c r="G74" s="1"/>
  <c r="E17"/>
  <c r="J17"/>
  <c r="H74" s="1"/>
  <c r="F17"/>
  <c r="D74" s="1"/>
  <c r="G17"/>
  <c r="E74" s="1"/>
  <c r="H17"/>
  <c r="F74" s="1"/>
  <c r="H17" i="14"/>
  <c r="F74" s="1"/>
  <c r="I17"/>
  <c r="G74" s="1"/>
  <c r="E17"/>
  <c r="J17"/>
  <c r="H74" s="1"/>
  <c r="F17"/>
  <c r="D74" s="1"/>
  <c r="G17"/>
  <c r="E74" s="1"/>
  <c r="H17" i="16"/>
  <c r="F74" s="1"/>
  <c r="I17"/>
  <c r="G74" s="1"/>
  <c r="E17"/>
  <c r="J17"/>
  <c r="H74" s="1"/>
  <c r="F17"/>
  <c r="D74" s="1"/>
  <c r="G17"/>
  <c r="E74" s="1"/>
  <c r="G101" i="27"/>
  <c r="F101"/>
  <c r="J16" i="16"/>
  <c r="H73" s="1"/>
  <c r="F16"/>
  <c r="D73" s="1"/>
  <c r="G16"/>
  <c r="E73" s="1"/>
  <c r="H16"/>
  <c r="F73" s="1"/>
  <c r="I16"/>
  <c r="G73" s="1"/>
  <c r="E16"/>
  <c r="E16" i="7"/>
  <c r="J16"/>
  <c r="H73" s="1"/>
  <c r="I16"/>
  <c r="H16"/>
  <c r="F73" s="1"/>
  <c r="G16"/>
  <c r="E73" s="1"/>
  <c r="F16"/>
  <c r="D73" s="1"/>
  <c r="G101" i="26"/>
  <c r="F101"/>
  <c r="C73" i="14"/>
  <c r="I73" s="1"/>
  <c r="K16"/>
  <c r="H15" i="15"/>
  <c r="F72" s="1"/>
  <c r="I15"/>
  <c r="G72" s="1"/>
  <c r="E15"/>
  <c r="J15"/>
  <c r="H72" s="1"/>
  <c r="F15"/>
  <c r="D72" s="1"/>
  <c r="G15"/>
  <c r="E72" s="1"/>
  <c r="C72" i="14"/>
  <c r="I72" s="1"/>
  <c r="C72" i="16"/>
  <c r="I72" s="1"/>
  <c r="K15"/>
  <c r="I14" i="15"/>
  <c r="G71" s="1"/>
  <c r="E14"/>
  <c r="J14"/>
  <c r="H71" s="1"/>
  <c r="F14"/>
  <c r="D71" s="1"/>
  <c r="G14"/>
  <c r="E71" s="1"/>
  <c r="H14"/>
  <c r="F71" s="1"/>
  <c r="C71" i="14"/>
  <c r="C71" i="16"/>
  <c r="I71" s="1"/>
  <c r="K14"/>
  <c r="G13" i="15"/>
  <c r="E70" s="1"/>
  <c r="J13"/>
  <c r="H70" s="1"/>
  <c r="H13"/>
  <c r="F70" s="1"/>
  <c r="F13"/>
  <c r="D70" s="1"/>
  <c r="I13"/>
  <c r="G70" s="1"/>
  <c r="E13"/>
  <c r="C70" i="7"/>
  <c r="K13"/>
  <c r="C70" i="16"/>
  <c r="I70" s="1"/>
  <c r="K13"/>
  <c r="C69" i="14"/>
  <c r="C69" i="15"/>
  <c r="C68" i="16"/>
  <c r="I68" s="1"/>
  <c r="K11"/>
  <c r="K10" i="15"/>
  <c r="C67"/>
  <c r="I67" s="1"/>
  <c r="C67" i="14"/>
  <c r="I67" s="1"/>
  <c r="K10"/>
  <c r="J9" i="16"/>
  <c r="H66" s="1"/>
  <c r="F9"/>
  <c r="D66" s="1"/>
  <c r="G9"/>
  <c r="E66" s="1"/>
  <c r="H9"/>
  <c r="F66" s="1"/>
  <c r="I9"/>
  <c r="G66" s="1"/>
  <c r="E9"/>
  <c r="G101" i="19"/>
  <c r="F101"/>
  <c r="J9" i="15"/>
  <c r="H66" s="1"/>
  <c r="F9"/>
  <c r="D66" s="1"/>
  <c r="G9"/>
  <c r="E66" s="1"/>
  <c r="H9"/>
  <c r="F66" s="1"/>
  <c r="I9"/>
  <c r="G66" s="1"/>
  <c r="E9"/>
  <c r="C66" i="14"/>
  <c r="I66" s="1"/>
  <c r="K9"/>
  <c r="C65" i="16"/>
  <c r="C65" i="15"/>
  <c r="I65" s="1"/>
  <c r="K8"/>
  <c r="C65" i="14"/>
  <c r="I65" s="1"/>
  <c r="K8"/>
  <c r="C66" i="7"/>
  <c r="K9"/>
  <c r="G100" i="47"/>
  <c r="F100"/>
  <c r="G100" i="44"/>
  <c r="F100"/>
  <c r="G100" i="37"/>
  <c r="F100"/>
  <c r="F99" i="36"/>
  <c r="G99"/>
  <c r="G100" i="27"/>
  <c r="F100"/>
  <c r="G100" i="19"/>
  <c r="F100"/>
  <c r="K22" i="16" l="1"/>
  <c r="K18"/>
  <c r="I65"/>
  <c r="I69" i="14"/>
  <c r="K10" i="7"/>
  <c r="K11" i="14"/>
  <c r="K15"/>
  <c r="K14"/>
  <c r="K8" i="16"/>
  <c r="C68" i="14"/>
  <c r="I68" s="1"/>
  <c r="K12"/>
  <c r="I69" i="15"/>
  <c r="I71" i="14"/>
  <c r="K12" i="15"/>
  <c r="I73"/>
  <c r="K17" i="7"/>
  <c r="K16" i="15"/>
  <c r="K29" i="14"/>
  <c r="K26" i="15"/>
  <c r="C83"/>
  <c r="I83" s="1"/>
  <c r="C86" i="14"/>
  <c r="I86" s="1"/>
  <c r="K15" i="7"/>
  <c r="K29" i="16"/>
  <c r="K25" i="7"/>
  <c r="K21"/>
  <c r="K14"/>
  <c r="C78"/>
  <c r="K23" i="14"/>
  <c r="I75" i="15"/>
  <c r="K13" i="14"/>
  <c r="K18" i="15"/>
  <c r="I86" i="16"/>
  <c r="I80" i="14"/>
  <c r="I89" i="16"/>
  <c r="I88" i="15"/>
  <c r="K19" i="7"/>
  <c r="K33" i="15"/>
  <c r="K30" i="7"/>
  <c r="K31"/>
  <c r="K32" i="16"/>
  <c r="K31" i="15"/>
  <c r="K24" i="7"/>
  <c r="C83"/>
  <c r="K26"/>
  <c r="I92" i="15"/>
  <c r="K27" i="7"/>
  <c r="I90" i="15"/>
  <c r="K35"/>
  <c r="I94" i="14"/>
  <c r="K36" i="7"/>
  <c r="K32"/>
  <c r="K35"/>
  <c r="K33" i="14"/>
  <c r="I90"/>
  <c r="K35"/>
  <c r="I92"/>
  <c r="K37"/>
  <c r="K12" i="16"/>
  <c r="I67"/>
  <c r="K12" i="7"/>
  <c r="K10" i="16"/>
  <c r="I69"/>
  <c r="I70" i="14"/>
  <c r="C68" i="7"/>
  <c r="K11"/>
  <c r="K38"/>
  <c r="K37"/>
  <c r="K26" i="16"/>
  <c r="K11" i="15"/>
  <c r="K24"/>
  <c r="K22" i="7"/>
  <c r="K18" i="14"/>
  <c r="C83" i="16"/>
  <c r="I83" s="1"/>
  <c r="G98" i="6"/>
  <c r="I68" i="15"/>
  <c r="C95"/>
  <c r="I95" s="1"/>
  <c r="K38"/>
  <c r="K38" i="16"/>
  <c r="C95"/>
  <c r="I95" s="1"/>
  <c r="C95" i="14"/>
  <c r="I95" s="1"/>
  <c r="K38"/>
  <c r="C94" i="16"/>
  <c r="I94" s="1"/>
  <c r="K37"/>
  <c r="C94" i="15"/>
  <c r="I94" s="1"/>
  <c r="K37"/>
  <c r="C93" i="16"/>
  <c r="I93" s="1"/>
  <c r="K36"/>
  <c r="C93" i="15"/>
  <c r="I93" s="1"/>
  <c r="K36"/>
  <c r="C91"/>
  <c r="I91" s="1"/>
  <c r="K34"/>
  <c r="C91" i="14"/>
  <c r="I91" s="1"/>
  <c r="K34"/>
  <c r="C89" i="15"/>
  <c r="I89" s="1"/>
  <c r="K32"/>
  <c r="C89" i="14"/>
  <c r="I89" s="1"/>
  <c r="K32"/>
  <c r="C88"/>
  <c r="I88" s="1"/>
  <c r="K31"/>
  <c r="C87"/>
  <c r="I87" s="1"/>
  <c r="K30"/>
  <c r="C87" i="15"/>
  <c r="I87" s="1"/>
  <c r="K30"/>
  <c r="C86"/>
  <c r="I86" s="1"/>
  <c r="K29"/>
  <c r="C84" i="14"/>
  <c r="I84" s="1"/>
  <c r="K27"/>
  <c r="C84" i="15"/>
  <c r="I84" s="1"/>
  <c r="K27"/>
  <c r="K26" i="14"/>
  <c r="C83"/>
  <c r="I83" s="1"/>
  <c r="C75"/>
  <c r="I75" s="1"/>
  <c r="C82" i="15"/>
  <c r="I82" s="1"/>
  <c r="K25"/>
  <c r="C81"/>
  <c r="I81" s="1"/>
  <c r="C81" i="16"/>
  <c r="I81" s="1"/>
  <c r="K24"/>
  <c r="C80" i="15"/>
  <c r="I80" s="1"/>
  <c r="K23"/>
  <c r="K22"/>
  <c r="C79"/>
  <c r="I79" s="1"/>
  <c r="C79" i="14"/>
  <c r="I79" s="1"/>
  <c r="K22"/>
  <c r="C78" i="15"/>
  <c r="I78" s="1"/>
  <c r="K21"/>
  <c r="C77" i="16"/>
  <c r="I77" s="1"/>
  <c r="K20"/>
  <c r="K20" i="7"/>
  <c r="C77"/>
  <c r="C77" i="14"/>
  <c r="I77" s="1"/>
  <c r="K20"/>
  <c r="C77" i="15"/>
  <c r="I77" s="1"/>
  <c r="K20"/>
  <c r="C76" i="14"/>
  <c r="I76" s="1"/>
  <c r="K19"/>
  <c r="C76" i="15"/>
  <c r="I76" s="1"/>
  <c r="K19"/>
  <c r="C74" i="14"/>
  <c r="I74" s="1"/>
  <c r="K17"/>
  <c r="C74" i="15"/>
  <c r="I74" s="1"/>
  <c r="K17"/>
  <c r="C74" i="16"/>
  <c r="I74" s="1"/>
  <c r="K17"/>
  <c r="K16" i="7"/>
  <c r="C73"/>
  <c r="C73" i="16"/>
  <c r="I73" s="1"/>
  <c r="K16"/>
  <c r="C72" i="15"/>
  <c r="I72" s="1"/>
  <c r="K15"/>
  <c r="C71"/>
  <c r="I71" s="1"/>
  <c r="K14"/>
  <c r="C70"/>
  <c r="I70" s="1"/>
  <c r="K13"/>
  <c r="C66" i="16"/>
  <c r="I66" s="1"/>
  <c r="K9"/>
  <c r="C66" i="15"/>
  <c r="I66" s="1"/>
  <c r="K9"/>
  <c r="G99" i="6"/>
  <c r="G100"/>
  <c r="G101"/>
  <c r="A94"/>
  <c r="F101" s="1"/>
  <c r="A57"/>
  <c r="F99" s="1"/>
  <c r="F98"/>
  <c r="A79"/>
  <c r="F100" s="1"/>
  <c r="D38" i="7"/>
  <c r="C38"/>
  <c r="C95" s="1"/>
  <c r="I95" s="1"/>
  <c r="D37"/>
  <c r="C37"/>
  <c r="D36"/>
  <c r="C36"/>
  <c r="G93" s="1"/>
  <c r="I93" s="1"/>
  <c r="D35"/>
  <c r="C35"/>
  <c r="D34"/>
  <c r="C34"/>
  <c r="G91" s="1"/>
  <c r="I91" s="1"/>
  <c r="D33"/>
  <c r="C33"/>
  <c r="D32"/>
  <c r="C32"/>
  <c r="E89" s="1"/>
  <c r="I89" s="1"/>
  <c r="D31"/>
  <c r="C31"/>
  <c r="D30"/>
  <c r="C30"/>
  <c r="D87" s="1"/>
  <c r="I87" s="1"/>
  <c r="D29"/>
  <c r="C29"/>
  <c r="D28"/>
  <c r="C28"/>
  <c r="G85" s="1"/>
  <c r="I85" s="1"/>
  <c r="D27"/>
  <c r="C27"/>
  <c r="D26"/>
  <c r="C26"/>
  <c r="G83" s="1"/>
  <c r="D25"/>
  <c r="C25"/>
  <c r="D24"/>
  <c r="C24"/>
  <c r="C81" s="1"/>
  <c r="I81" s="1"/>
  <c r="D23"/>
  <c r="C23"/>
  <c r="D22"/>
  <c r="C22"/>
  <c r="C79" s="1"/>
  <c r="I79" s="1"/>
  <c r="D21"/>
  <c r="C21"/>
  <c r="D20"/>
  <c r="C20"/>
  <c r="G77" s="1"/>
  <c r="D19"/>
  <c r="C19"/>
  <c r="D18"/>
  <c r="C18"/>
  <c r="E75" s="1"/>
  <c r="I75" s="1"/>
  <c r="D17"/>
  <c r="C17"/>
  <c r="D16"/>
  <c r="C16"/>
  <c r="G73" s="1"/>
  <c r="D15"/>
  <c r="C15"/>
  <c r="D14"/>
  <c r="C14"/>
  <c r="F71" s="1"/>
  <c r="I71" s="1"/>
  <c r="D13"/>
  <c r="C13"/>
  <c r="D12"/>
  <c r="C12"/>
  <c r="D69" s="1"/>
  <c r="I69" s="1"/>
  <c r="D11"/>
  <c r="C11"/>
  <c r="D10"/>
  <c r="C10"/>
  <c r="C67" s="1"/>
  <c r="I67" s="1"/>
  <c r="D9"/>
  <c r="C9"/>
  <c r="D8"/>
  <c r="C8"/>
  <c r="D65" s="1"/>
  <c r="I65" s="1"/>
  <c r="D7"/>
  <c r="C7"/>
  <c r="I83" l="1"/>
  <c r="I77"/>
  <c r="I73"/>
  <c r="G66"/>
  <c r="I66" s="1"/>
  <c r="G68"/>
  <c r="I68" s="1"/>
  <c r="G70"/>
  <c r="I70" s="1"/>
  <c r="F72"/>
  <c r="I72" s="1"/>
  <c r="D74"/>
  <c r="I74" s="1"/>
  <c r="C76"/>
  <c r="I76" s="1"/>
  <c r="D78"/>
  <c r="I78" s="1"/>
  <c r="E82"/>
  <c r="I82" s="1"/>
  <c r="C84"/>
  <c r="I84" s="1"/>
  <c r="D86"/>
  <c r="I86" s="1"/>
  <c r="E88"/>
  <c r="I88" s="1"/>
  <c r="G90"/>
  <c r="I90" s="1"/>
  <c r="G92"/>
  <c r="I92" s="1"/>
  <c r="C94"/>
  <c r="I94" s="1"/>
  <c r="J23"/>
  <c r="H80" s="1"/>
  <c r="I23"/>
  <c r="G80" s="1"/>
  <c r="F23"/>
  <c r="D80" s="1"/>
  <c r="H23"/>
  <c r="F80" s="1"/>
  <c r="G23"/>
  <c r="E80" s="1"/>
  <c r="E23"/>
  <c r="C80" s="1"/>
  <c r="D38" i="4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H7"/>
  <c r="E7"/>
  <c r="F7"/>
  <c r="G7"/>
  <c r="H7" i="16" l="1"/>
  <c r="F7"/>
  <c r="G7"/>
  <c r="J7"/>
  <c r="I7"/>
  <c r="E7"/>
  <c r="J7" i="15"/>
  <c r="I7"/>
  <c r="H7"/>
  <c r="E7"/>
  <c r="G7"/>
  <c r="F7"/>
  <c r="H7" i="7"/>
  <c r="F64" s="1"/>
  <c r="I7"/>
  <c r="G64" s="1"/>
  <c r="J7"/>
  <c r="H64" s="1"/>
  <c r="G7"/>
  <c r="E64" s="1"/>
  <c r="F7"/>
  <c r="D64" s="1"/>
  <c r="E7"/>
  <c r="C64" s="1"/>
  <c r="E7" i="14"/>
  <c r="I7"/>
  <c r="G7"/>
  <c r="J7"/>
  <c r="H7"/>
  <c r="F7"/>
  <c r="I80" i="7"/>
  <c r="K23"/>
  <c r="G32" i="6"/>
  <c r="B30"/>
  <c r="B27"/>
  <c r="B22"/>
  <c r="B18"/>
  <c r="G40" i="7" l="1"/>
  <c r="E96" s="1"/>
  <c r="J40"/>
  <c r="H96" s="1"/>
  <c r="I40"/>
  <c r="G96" s="1"/>
  <c r="E40"/>
  <c r="C96" s="1"/>
  <c r="K7"/>
  <c r="I64"/>
  <c r="F64" i="16"/>
  <c r="H40"/>
  <c r="F96" s="1"/>
  <c r="J40" i="14"/>
  <c r="H96" s="1"/>
  <c r="H64"/>
  <c r="C64" i="15"/>
  <c r="K7"/>
  <c r="E40"/>
  <c r="C96" s="1"/>
  <c r="K7" i="16"/>
  <c r="C64"/>
  <c r="E40"/>
  <c r="C96" s="1"/>
  <c r="F40"/>
  <c r="D96" s="1"/>
  <c r="D64"/>
  <c r="E64" i="14"/>
  <c r="G40"/>
  <c r="E96" s="1"/>
  <c r="G64" i="16"/>
  <c r="I40"/>
  <c r="G96" s="1"/>
  <c r="F64" i="14"/>
  <c r="H40"/>
  <c r="F96" s="1"/>
  <c r="C64"/>
  <c r="E40"/>
  <c r="C96" s="1"/>
  <c r="K7"/>
  <c r="G40" i="15"/>
  <c r="E96" s="1"/>
  <c r="E64"/>
  <c r="H64"/>
  <c r="J40"/>
  <c r="H96" s="1"/>
  <c r="E64" i="16"/>
  <c r="G40"/>
  <c r="E96" s="1"/>
  <c r="F40" i="7"/>
  <c r="D96" s="1"/>
  <c r="F64" i="15"/>
  <c r="H40"/>
  <c r="F96" s="1"/>
  <c r="D64" i="14"/>
  <c r="F40"/>
  <c r="D96" s="1"/>
  <c r="I40"/>
  <c r="G96" s="1"/>
  <c r="G64"/>
  <c r="D64" i="15"/>
  <c r="F40"/>
  <c r="D96" s="1"/>
  <c r="G64"/>
  <c r="I40"/>
  <c r="G96" s="1"/>
  <c r="J40" i="16"/>
  <c r="H96" s="1"/>
  <c r="H64"/>
  <c r="H40" i="7"/>
  <c r="F96" s="1"/>
  <c r="G25" i="6"/>
  <c r="G17"/>
  <c r="G29"/>
  <c r="G21"/>
  <c r="G24"/>
  <c r="B11"/>
  <c r="B10"/>
  <c r="A10"/>
  <c r="I64" i="14" l="1"/>
  <c r="B96" i="7"/>
  <c r="I64" i="16"/>
  <c r="I64" i="15"/>
  <c r="B96" i="16"/>
  <c r="B96" i="15"/>
  <c r="B96" i="14"/>
  <c r="G27" i="6"/>
  <c r="G22"/>
  <c r="G19"/>
  <c r="G26"/>
  <c r="G28"/>
  <c r="G23"/>
  <c r="G18"/>
  <c r="G16"/>
  <c r="G30" l="1"/>
  <c r="G15"/>
  <c r="G12"/>
  <c r="G11"/>
  <c r="G14"/>
  <c r="G10" l="1"/>
</calcChain>
</file>

<file path=xl/sharedStrings.xml><?xml version="1.0" encoding="utf-8"?>
<sst xmlns="http://schemas.openxmlformats.org/spreadsheetml/2006/main" count="9712" uniqueCount="209">
  <si>
    <t>S'approprier</t>
  </si>
  <si>
    <t>Réaliser</t>
  </si>
  <si>
    <t>Valider</t>
  </si>
  <si>
    <t>Compétences</t>
  </si>
  <si>
    <t>NOM</t>
  </si>
  <si>
    <t>Prénom</t>
  </si>
  <si>
    <t>Prénom2</t>
  </si>
  <si>
    <t>Prénom3</t>
  </si>
  <si>
    <t>Prénom4</t>
  </si>
  <si>
    <t>Prénom5</t>
  </si>
  <si>
    <t>Prénom6</t>
  </si>
  <si>
    <t>Prénom7</t>
  </si>
  <si>
    <t>Prénom8</t>
  </si>
  <si>
    <t>Prénom9</t>
  </si>
  <si>
    <t>Prénom10</t>
  </si>
  <si>
    <t>Prénom11</t>
  </si>
  <si>
    <t>Prénom12</t>
  </si>
  <si>
    <t>Prénom13</t>
  </si>
  <si>
    <t>Prénom14</t>
  </si>
  <si>
    <t>Prénom15</t>
  </si>
  <si>
    <t>Prénom16</t>
  </si>
  <si>
    <t>Prénom17</t>
  </si>
  <si>
    <t>Prénom18</t>
  </si>
  <si>
    <t>Prénom19</t>
  </si>
  <si>
    <t>Prénom20</t>
  </si>
  <si>
    <t>Prénom21</t>
  </si>
  <si>
    <t>Prénom22</t>
  </si>
  <si>
    <t>Prénom23</t>
  </si>
  <si>
    <t>Prénom24</t>
  </si>
  <si>
    <t>Prénom25</t>
  </si>
  <si>
    <t>Prénom26</t>
  </si>
  <si>
    <t>Prénom27</t>
  </si>
  <si>
    <t>Prénom28</t>
  </si>
  <si>
    <t>Prénom29</t>
  </si>
  <si>
    <t>Prénom30</t>
  </si>
  <si>
    <t>Prénom31</t>
  </si>
  <si>
    <t>Prénom32</t>
  </si>
  <si>
    <t>Positionnement</t>
  </si>
  <si>
    <t>Prénom1</t>
  </si>
  <si>
    <t>NOM1</t>
  </si>
  <si>
    <t>NOM2</t>
  </si>
  <si>
    <t>NOM3</t>
  </si>
  <si>
    <t>NOM4</t>
  </si>
  <si>
    <t>NOM5</t>
  </si>
  <si>
    <t>NOM6</t>
  </si>
  <si>
    <t>NOM7</t>
  </si>
  <si>
    <t>NOM8</t>
  </si>
  <si>
    <t>NOM9</t>
  </si>
  <si>
    <t>NOM10</t>
  </si>
  <si>
    <t>NOM11</t>
  </si>
  <si>
    <t>NOM12</t>
  </si>
  <si>
    <t>NOM13</t>
  </si>
  <si>
    <t>NOM14</t>
  </si>
  <si>
    <t>NOM15</t>
  </si>
  <si>
    <t>NOM16</t>
  </si>
  <si>
    <t>NOM17</t>
  </si>
  <si>
    <t>NOM18</t>
  </si>
  <si>
    <t>NOM19</t>
  </si>
  <si>
    <t>NOM20</t>
  </si>
  <si>
    <t>NOM21</t>
  </si>
  <si>
    <t>NOM22</t>
  </si>
  <si>
    <t>NOM23</t>
  </si>
  <si>
    <t>NOM24</t>
  </si>
  <si>
    <t>NOM25</t>
  </si>
  <si>
    <t>NOM26</t>
  </si>
  <si>
    <t>NOM27</t>
  </si>
  <si>
    <t>NOM28</t>
  </si>
  <si>
    <t>NOM29</t>
  </si>
  <si>
    <t>NOM30</t>
  </si>
  <si>
    <t>NOM31</t>
  </si>
  <si>
    <t>NOM32</t>
  </si>
  <si>
    <t>Niveau de maitrise</t>
  </si>
  <si>
    <t>Organisation et gestion de données</t>
  </si>
  <si>
    <t>Maîtrise insuffisante</t>
  </si>
  <si>
    <t>Lire des données sous forme de diagramme en bâtons</t>
  </si>
  <si>
    <t>Maîtrise fragile</t>
  </si>
  <si>
    <t>Analyser Raisonner</t>
  </si>
  <si>
    <t>Maîtrise satisfaisante Palier 3</t>
  </si>
  <si>
    <t>Maîtrise satisfaisante Palier 1</t>
  </si>
  <si>
    <t>Maîtrise satisfaisante Palier 2</t>
  </si>
  <si>
    <t>Très bonne maîtrise</t>
  </si>
  <si>
    <t>Maîtrise</t>
  </si>
  <si>
    <t>Résoudre des problèmes utilisant la proportionnalité</t>
  </si>
  <si>
    <t>Lire et interpréter des données sous forme de données brutes</t>
  </si>
  <si>
    <t>Lire des données sous forme de graphique</t>
  </si>
  <si>
    <t>Résoudre un problème nécessitant de calculer le pourcentage d’une quantité</t>
  </si>
  <si>
    <t xml:space="preserve">Calculer une quatrième proportionnelle à l’aide du produit en croix </t>
  </si>
  <si>
    <t xml:space="preserve">Représenter des données sous forme de diagramme en bâtons </t>
  </si>
  <si>
    <t xml:space="preserve">Résoudre des problèmes utilisant un pourcentage, en critiquant une résolution proposée </t>
  </si>
  <si>
    <t>Déterminer, à partir d’un mode de représentation algébrique, l’image d’un nombre par une fonction</t>
  </si>
  <si>
    <t xml:space="preserve">Interpréter des données sous forme de graphique </t>
  </si>
  <si>
    <t>Modéliser un phénomène par une fonction affine</t>
  </si>
  <si>
    <t xml:space="preserve">Résoudre des problèmes avec des grandeurs composées </t>
  </si>
  <si>
    <t>Calculer l’étendue d’une série statistique</t>
  </si>
  <si>
    <t>Utiliser une formule liant deux grandeurs dans une situation de proportionnalité</t>
  </si>
  <si>
    <t xml:space="preserve">Résoudre un problème utilisant une réduction de pourcentages </t>
  </si>
  <si>
    <t>Modéliser une situation de proportionnalité à l’aide d’une fonction linéaire</t>
  </si>
  <si>
    <t xml:space="preserve">Déterminer, à partir d’un mode de représentation numérique, l’image d’un nombre par une fonction linéaire </t>
  </si>
  <si>
    <t xml:space="preserve">Calculer des effectifs, des fréquences </t>
  </si>
  <si>
    <t xml:space="preserve">Résoudre un problème utilisant un pourcentage </t>
  </si>
  <si>
    <t xml:space="preserve">Calculer des indicateurs de position </t>
  </si>
  <si>
    <t xml:space="preserve">Déterminer, à partir d’un mode de représentation graphique, l’image d’un nombre par une fonction linéaire </t>
  </si>
  <si>
    <t>Interpréter des indicateurs de position et de dispersion</t>
  </si>
  <si>
    <t>Niveau atteint (En moyenne 1 réussite à chaque item)</t>
  </si>
  <si>
    <t>Niveau faiblement atteint (&gt; 33% de réussites du nombre d'items)</t>
  </si>
  <si>
    <t>Niveau très insuffisant (&lt; 33% de réussites du nombre d'items)</t>
  </si>
  <si>
    <t>Niveau partiellement atteint (&gt; 67% de réussites du nombre d'items)</t>
  </si>
  <si>
    <t>Nombres et calculs</t>
  </si>
  <si>
    <t>Géométrie du calcul</t>
  </si>
  <si>
    <t>Résolution algébrique des problèmes</t>
  </si>
  <si>
    <t>Résoudre une équation du premier degré de la forme</t>
  </si>
  <si>
    <t>Comparer des nombres rationnels en écriture fractionnaire de même dénominateur</t>
  </si>
  <si>
    <t>Passer d’une représentation à une autre : repérage d’un entier sur une droite graduée</t>
  </si>
  <si>
    <t xml:space="preserve">Passer d’une représentation d’un nombre à une autre : décomposition d’un entier </t>
  </si>
  <si>
    <t>Calculer avec des nombres relatifs</t>
  </si>
  <si>
    <t xml:space="preserve">Comparer des nombres négatifs en écriture décimale </t>
  </si>
  <si>
    <t>Calculer la fraction d’une quantité</t>
  </si>
  <si>
    <t>Comparer des nombres rationnels en écriture décimale et en écriture fractionnaire</t>
  </si>
  <si>
    <t>Vérifier un calcul numérique impliquant des puissances</t>
  </si>
  <si>
    <t>Passer d’une représentation à une autre : fraction décimale et écriture décimale</t>
  </si>
  <si>
    <t xml:space="preserve">Comparer des nombres rationnels en écriture fractionnaire en convoquant les propriétés de simplification d’une fraction </t>
  </si>
  <si>
    <t>Calculer avec des nombres entiers : déterminer la forme factorisée d’une expression numérique</t>
  </si>
  <si>
    <t>Passer d’une représentation à une autre : repérage d’une fraction sur une droite graduée</t>
  </si>
  <si>
    <t>Calculer avec des nombres décimaux pour appliquer un programme de calcul en contexte</t>
  </si>
  <si>
    <t>Passer d’une représentation à une autre : de la forme fractionnaire à décimale</t>
  </si>
  <si>
    <t>Calculer avec des fractions</t>
  </si>
  <si>
    <t>Effectuer des calculs impliquant des durées</t>
  </si>
  <si>
    <t>Passer d’une représentation d’un nombre à une autre : connaître l’écriture décimale d’un nombre entier</t>
  </si>
  <si>
    <t>Effectuer des calculs numériques impliquant des puissances</t>
  </si>
  <si>
    <t>Comparer des nombres rationnels en écriture décimale, fractionnaire, en utilisant les relations entre unités, dixièmes, centièmes et millièmes</t>
  </si>
  <si>
    <t>Effectuer des calculs et des comparaisons pour traiter des problèmes</t>
  </si>
  <si>
    <t>Modéliser et résoudre des problèmes mettant en jeu la divisibilité</t>
  </si>
  <si>
    <t>Mener des calculs impliquant des grandeurs mesurables dans une pyramide</t>
  </si>
  <si>
    <t>Reconnaître les figures géométriques usuelles</t>
  </si>
  <si>
    <t xml:space="preserve">Mobiliser la somme des angles d’un triangle rectangle pour déterminer des grandeurs géométriques </t>
  </si>
  <si>
    <t>Mener des calculs impliquant des grandeurs mesurables dans un cube</t>
  </si>
  <si>
    <t xml:space="preserve">Construire et mettre en relation des sections de solides </t>
  </si>
  <si>
    <t>Mener des calculs impliquant l’aire d’un rectangle</t>
  </si>
  <si>
    <t>Effectuer des conversions d’unités de longueur</t>
  </si>
  <si>
    <t>Mobiliser le théorème de Pythagore pour déterminer le carré de l’hypoténuse</t>
  </si>
  <si>
    <t xml:space="preserve">Mettre en œuvre ou écrire un protocole de construction d’une figure géométrique </t>
  </si>
  <si>
    <t>Mettre en relation des représentations de solides (sections planes)</t>
  </si>
  <si>
    <t xml:space="preserve">Mener des calculs impliquant des grandeurs mesurables </t>
  </si>
  <si>
    <t xml:space="preserve">Se repérer dans le plan muni d’un repère orthogonal </t>
  </si>
  <si>
    <t>Construire et mettre en relation des représentations des sections planes de solides</t>
  </si>
  <si>
    <t xml:space="preserve">Mener des calculs impliquant des grandeurs mesurables, en mettant en œuvre la somme des mesures des angles d’un triangle </t>
  </si>
  <si>
    <t xml:space="preserve">Mener des calculs impliquant des grandeurs mesurables, en mettant en œuvre le théorème de Pythagore </t>
  </si>
  <si>
    <t>Mobiliser le théorème de Thalès pour déterminer des grandeurs géométriques</t>
  </si>
  <si>
    <t>Reconnaître des solides qui composent un objet complexe (pavé droit, cube, cylindre, boule)</t>
  </si>
  <si>
    <t xml:space="preserve">Mettre en relation des représentations de solides (sections planes) </t>
  </si>
  <si>
    <t xml:space="preserve">Mobiliser le théorème de Pythagore pour déterminer la longueur d’un côté de l’angle droit </t>
  </si>
  <si>
    <t xml:space="preserve">Substituer une valeur entière dans une expression algébrique du premier degré </t>
  </si>
  <si>
    <t>Traduire (programme de calcul, périmètre, aire, arbre…) par une expression algébrique</t>
  </si>
  <si>
    <t>Résoudre une équation du premier degré donnée dans un registre langagier</t>
  </si>
  <si>
    <t>Substituer dans une expression algébrique pour tester une égalité</t>
  </si>
  <si>
    <t>Mettre un problème en équation dans une situation de linéarité ou s’y ramenant</t>
  </si>
  <si>
    <t>Déterminer la structure d’une expression algébrique</t>
  </si>
  <si>
    <t>Mettre un problème en équation dans une situation de non linéarité</t>
  </si>
  <si>
    <t>Évaluer une solution donnée, critiquer un résultat</t>
  </si>
  <si>
    <t>Résoudre algébriquement des équations du premier degré</t>
  </si>
  <si>
    <t>Mettre un problème en équation dans une situation de non linéarité en utilisant le calcul littéral</t>
  </si>
  <si>
    <t>Substituer dans une expression algébrique en respectant les priorités de calcul</t>
  </si>
  <si>
    <t>&lt;------------------ Niveau de maitrise atteint -------------------------------------</t>
  </si>
  <si>
    <t>BAC PRO - Seconde</t>
  </si>
  <si>
    <t>"2" = Item traité avec réussite, en autonomie ou avec de l'aide</t>
  </si>
  <si>
    <t>NIVEAU DE MAITRISE PAR DOMAINE - BILAN</t>
  </si>
  <si>
    <t>Maitrise insuffisante</t>
  </si>
  <si>
    <t>Maitrise fragile</t>
  </si>
  <si>
    <t>Maitrise satisf Palier 1</t>
  </si>
  <si>
    <t>Maitrise satisf Palier 2</t>
  </si>
  <si>
    <t>Maitrise satisf Palier 3</t>
  </si>
  <si>
    <t>Très bonne maitrise</t>
  </si>
  <si>
    <t>Niveau global</t>
  </si>
  <si>
    <t>BAC Pro - Seconde : Items</t>
  </si>
  <si>
    <t>Code</t>
  </si>
  <si>
    <t>OS1-1</t>
  </si>
  <si>
    <t>OI-1</t>
  </si>
  <si>
    <t>OF-1</t>
  </si>
  <si>
    <t>OF-2</t>
  </si>
  <si>
    <t>OF-3</t>
  </si>
  <si>
    <t>OF-4</t>
  </si>
  <si>
    <t>OF-5</t>
  </si>
  <si>
    <t>OF-6</t>
  </si>
  <si>
    <t>OF-7</t>
  </si>
  <si>
    <t>OS1-2</t>
  </si>
  <si>
    <t>OS1-3</t>
  </si>
  <si>
    <t>OS1-4</t>
  </si>
  <si>
    <t>OS2-1</t>
  </si>
  <si>
    <t>OS2-2</t>
  </si>
  <si>
    <t>OS2-3</t>
  </si>
  <si>
    <t>OS2-4</t>
  </si>
  <si>
    <t>OS2-5</t>
  </si>
  <si>
    <t>OS3-1</t>
  </si>
  <si>
    <t>OS3-2</t>
  </si>
  <si>
    <t>OS3-3</t>
  </si>
  <si>
    <t>OI-2</t>
  </si>
  <si>
    <t>OI-3</t>
  </si>
  <si>
    <t>OT1-1</t>
  </si>
  <si>
    <t>OT1-2</t>
  </si>
  <si>
    <t>OT1-3</t>
  </si>
  <si>
    <t>OS2-6</t>
  </si>
  <si>
    <t>OS3-4</t>
  </si>
  <si>
    <t>N°</t>
  </si>
  <si>
    <t xml:space="preserve"> Utiliser une formule liant deux grandeurs dans une situation de proportionnalité, en contexte</t>
  </si>
  <si>
    <t>Activité n°</t>
  </si>
  <si>
    <t>"0" = Pas de tentative présentée</t>
  </si>
  <si>
    <t>"1" = Démarche présentant des tentatives mais non abouties ou erronées</t>
  </si>
  <si>
    <t>Act. réussies</t>
  </si>
  <si>
    <t xml:space="preserve"> A RENSEIGNER DANS LA FEUILLE "LISTE ELEVES"</t>
  </si>
</sst>
</file>

<file path=xl/styles.xml><?xml version="1.0" encoding="utf-8"?>
<styleSheet xmlns="http://schemas.openxmlformats.org/spreadsheetml/2006/main">
  <numFmts count="1">
    <numFmt numFmtId="164" formatCode="0.0"/>
  </numFmts>
  <fonts count="42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3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6" tint="0.59999389629810485"/>
      <name val="Calibri"/>
      <family val="2"/>
      <scheme val="minor"/>
    </font>
    <font>
      <b/>
      <sz val="11"/>
      <color theme="6" tint="0.59999389629810485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6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4"/>
      <name val="Calibri"/>
      <family val="2"/>
      <scheme val="minor"/>
    </font>
    <font>
      <sz val="18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3"/>
      <color rgb="FF303030"/>
      <name val="Verdana"/>
      <family val="2"/>
    </font>
    <font>
      <sz val="10"/>
      <color theme="6" tint="0.59999389629810485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6" tint="0.59999389629810485"/>
      <name val="Calibri"/>
      <family val="2"/>
      <scheme val="minor"/>
    </font>
    <font>
      <sz val="16"/>
      <color rgb="FFFFFF00"/>
      <name val="Calibri"/>
      <family val="2"/>
      <scheme val="minor"/>
    </font>
    <font>
      <b/>
      <sz val="16"/>
      <color theme="6" tint="0.79998168889431442"/>
      <name val="Calibri"/>
      <family val="2"/>
      <scheme val="minor"/>
    </font>
    <font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rgb="FF000000"/>
      <name val="Open Sans"/>
    </font>
    <font>
      <sz val="18"/>
      <color rgb="FFFFFF00"/>
      <name val="Calibri"/>
      <family val="2"/>
      <scheme val="minor"/>
    </font>
    <font>
      <sz val="28"/>
      <color rgb="FF000000"/>
      <name val="Calibri"/>
      <family val="2"/>
      <scheme val="minor"/>
    </font>
    <font>
      <sz val="36"/>
      <color rgb="FF000000"/>
      <name val="Calibri"/>
      <family val="2"/>
      <scheme val="minor"/>
    </font>
    <font>
      <sz val="16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80808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rgb="FF000000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49">
    <xf numFmtId="0" fontId="0" fillId="0" borderId="0" xfId="0"/>
    <xf numFmtId="0" fontId="1" fillId="2" borderId="0" xfId="0" applyFont="1" applyFill="1"/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7" fillId="0" borderId="0" xfId="0" applyFont="1"/>
    <xf numFmtId="0" fontId="1" fillId="2" borderId="0" xfId="0" applyFont="1" applyFill="1" applyBorder="1"/>
    <xf numFmtId="0" fontId="1" fillId="2" borderId="0" xfId="0" applyFont="1" applyFill="1" applyAlignment="1">
      <alignment horizontal="right"/>
    </xf>
    <xf numFmtId="0" fontId="4" fillId="2" borderId="10" xfId="0" applyFont="1" applyFill="1" applyBorder="1" applyAlignment="1">
      <alignment horizontal="right"/>
    </xf>
    <xf numFmtId="0" fontId="1" fillId="2" borderId="0" xfId="0" applyFont="1" applyFill="1" applyAlignment="1">
      <alignment horizontal="center" vertical="center"/>
    </xf>
    <xf numFmtId="14" fontId="1" fillId="5" borderId="17" xfId="0" applyNumberFormat="1" applyFont="1" applyFill="1" applyBorder="1" applyAlignment="1">
      <alignment horizontal="center" vertical="center"/>
    </xf>
    <xf numFmtId="0" fontId="1" fillId="6" borderId="0" xfId="0" applyFont="1" applyFill="1"/>
    <xf numFmtId="0" fontId="1" fillId="6" borderId="0" xfId="0" applyFont="1" applyFill="1" applyAlignment="1">
      <alignment horizontal="right"/>
    </xf>
    <xf numFmtId="0" fontId="0" fillId="9" borderId="0" xfId="0" applyFill="1"/>
    <xf numFmtId="0" fontId="12" fillId="0" borderId="0" xfId="0" applyFont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1" fillId="2" borderId="0" xfId="0" applyFont="1" applyFill="1" applyBorder="1" applyAlignment="1">
      <alignment horizontal="center"/>
    </xf>
    <xf numFmtId="0" fontId="17" fillId="6" borderId="10" xfId="0" applyFont="1" applyFill="1" applyBorder="1" applyAlignment="1">
      <alignment horizontal="right"/>
    </xf>
    <xf numFmtId="0" fontId="18" fillId="8" borderId="1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left"/>
    </xf>
    <xf numFmtId="0" fontId="18" fillId="8" borderId="5" xfId="0" applyFont="1" applyFill="1" applyBorder="1" applyAlignment="1">
      <alignment horizontal="left"/>
    </xf>
    <xf numFmtId="0" fontId="18" fillId="8" borderId="26" xfId="0" applyFont="1" applyFill="1" applyBorder="1" applyAlignment="1">
      <alignment horizontal="center" vertical="center"/>
    </xf>
    <xf numFmtId="0" fontId="18" fillId="8" borderId="26" xfId="0" applyFont="1" applyFill="1" applyBorder="1" applyAlignment="1">
      <alignment horizontal="left"/>
    </xf>
    <xf numFmtId="0" fontId="18" fillId="8" borderId="7" xfId="0" applyFont="1" applyFill="1" applyBorder="1" applyAlignment="1">
      <alignment horizontal="left"/>
    </xf>
    <xf numFmtId="0" fontId="18" fillId="8" borderId="33" xfId="0" applyFont="1" applyFill="1" applyBorder="1" applyAlignment="1">
      <alignment horizontal="center" vertical="center"/>
    </xf>
    <xf numFmtId="0" fontId="18" fillId="8" borderId="33" xfId="0" applyFont="1" applyFill="1" applyBorder="1" applyAlignment="1">
      <alignment horizontal="left"/>
    </xf>
    <xf numFmtId="0" fontId="18" fillId="8" borderId="9" xfId="0" applyFont="1" applyFill="1" applyBorder="1" applyAlignment="1">
      <alignment horizontal="left"/>
    </xf>
    <xf numFmtId="0" fontId="2" fillId="4" borderId="0" xfId="0" applyFont="1" applyFill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1" fillId="2" borderId="0" xfId="0" applyFont="1" applyFill="1" applyAlignment="1"/>
    <xf numFmtId="0" fontId="21" fillId="11" borderId="0" xfId="0" applyFont="1" applyFill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9" fontId="1" fillId="0" borderId="4" xfId="0" applyNumberFormat="1" applyFont="1" applyBorder="1" applyAlignment="1">
      <alignment horizontal="center" vertical="center"/>
    </xf>
    <xf numFmtId="9" fontId="1" fillId="0" borderId="6" xfId="0" applyNumberFormat="1" applyFont="1" applyBorder="1" applyAlignment="1">
      <alignment horizontal="center" vertical="center"/>
    </xf>
    <xf numFmtId="0" fontId="1" fillId="15" borderId="0" xfId="0" applyFont="1" applyFill="1"/>
    <xf numFmtId="0" fontId="0" fillId="14" borderId="0" xfId="0" applyFill="1"/>
    <xf numFmtId="0" fontId="1" fillId="2" borderId="0" xfId="0" applyFont="1" applyFill="1" applyBorder="1" applyAlignment="1">
      <alignment horizontal="right"/>
    </xf>
    <xf numFmtId="0" fontId="1" fillId="15" borderId="0" xfId="0" applyFont="1" applyFill="1" applyBorder="1"/>
    <xf numFmtId="0" fontId="15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17" borderId="1" xfId="0" applyFont="1" applyFill="1" applyBorder="1" applyAlignment="1">
      <alignment vertical="center"/>
    </xf>
    <xf numFmtId="0" fontId="1" fillId="17" borderId="26" xfId="0" applyFont="1" applyFill="1" applyBorder="1" applyAlignment="1">
      <alignment vertical="center"/>
    </xf>
    <xf numFmtId="0" fontId="1" fillId="17" borderId="33" xfId="0" applyFont="1" applyFill="1" applyBorder="1" applyAlignment="1">
      <alignment vertical="center"/>
    </xf>
    <xf numFmtId="0" fontId="0" fillId="0" borderId="0" xfId="0"/>
    <xf numFmtId="0" fontId="4" fillId="17" borderId="23" xfId="0" applyFont="1" applyFill="1" applyBorder="1" applyAlignment="1">
      <alignment horizontal="center" vertical="center"/>
    </xf>
    <xf numFmtId="0" fontId="1" fillId="17" borderId="45" xfId="0" applyFont="1" applyFill="1" applyBorder="1" applyAlignment="1">
      <alignment vertical="center"/>
    </xf>
    <xf numFmtId="0" fontId="1" fillId="17" borderId="27" xfId="0" applyFont="1" applyFill="1" applyBorder="1" applyAlignment="1">
      <alignment vertical="center"/>
    </xf>
    <xf numFmtId="0" fontId="1" fillId="17" borderId="46" xfId="0" applyFont="1" applyFill="1" applyBorder="1" applyAlignment="1">
      <alignment vertical="center"/>
    </xf>
    <xf numFmtId="0" fontId="4" fillId="13" borderId="21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8" fillId="0" borderId="6" xfId="0" applyFont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/>
    </xf>
    <xf numFmtId="0" fontId="0" fillId="0" borderId="0" xfId="0" applyBorder="1"/>
    <xf numFmtId="0" fontId="27" fillId="0" borderId="0" xfId="0" applyFont="1" applyBorder="1" applyAlignment="1">
      <alignment horizontal="left" vertical="center"/>
    </xf>
    <xf numFmtId="0" fontId="26" fillId="10" borderId="6" xfId="0" applyFont="1" applyFill="1" applyBorder="1" applyAlignment="1">
      <alignment horizontal="center" vertical="center"/>
    </xf>
    <xf numFmtId="0" fontId="25" fillId="10" borderId="6" xfId="0" applyFont="1" applyFill="1" applyBorder="1" applyAlignment="1">
      <alignment horizontal="left" vertical="center" wrapText="1"/>
    </xf>
    <xf numFmtId="0" fontId="0" fillId="20" borderId="0" xfId="0" applyFill="1"/>
    <xf numFmtId="0" fontId="0" fillId="16" borderId="32" xfId="0" applyFill="1" applyBorder="1" applyAlignment="1" applyProtection="1">
      <alignment horizontal="center" vertical="center"/>
      <protection locked="0"/>
    </xf>
    <xf numFmtId="0" fontId="0" fillId="16" borderId="30" xfId="0" applyFill="1" applyBorder="1" applyAlignment="1" applyProtection="1">
      <alignment horizontal="center" vertical="center"/>
      <protection locked="0"/>
    </xf>
    <xf numFmtId="0" fontId="0" fillId="16" borderId="31" xfId="0" applyFill="1" applyBorder="1" applyAlignment="1" applyProtection="1">
      <alignment horizontal="center" vertical="center"/>
      <protection locked="0"/>
    </xf>
    <xf numFmtId="0" fontId="0" fillId="16" borderId="52" xfId="0" applyFill="1" applyBorder="1" applyAlignment="1" applyProtection="1">
      <alignment horizontal="center" vertical="center"/>
      <protection locked="0"/>
    </xf>
    <xf numFmtId="0" fontId="10" fillId="14" borderId="0" xfId="0" applyFont="1" applyFill="1" applyBorder="1" applyAlignment="1">
      <alignment horizontal="center" vertical="center"/>
    </xf>
    <xf numFmtId="0" fontId="11" fillId="14" borderId="0" xfId="0" applyFont="1" applyFill="1" applyBorder="1" applyAlignment="1">
      <alignment vertical="center"/>
    </xf>
    <xf numFmtId="0" fontId="16" fillId="15" borderId="0" xfId="0" applyFont="1" applyFill="1" applyBorder="1" applyAlignment="1">
      <alignment horizontal="left" vertical="center"/>
    </xf>
    <xf numFmtId="0" fontId="1" fillId="15" borderId="0" xfId="0" applyFont="1" applyFill="1" applyBorder="1" applyAlignment="1">
      <alignment horizontal="left" vertical="center"/>
    </xf>
    <xf numFmtId="0" fontId="1" fillId="5" borderId="17" xfId="0" applyNumberFormat="1" applyFont="1" applyFill="1" applyBorder="1" applyAlignment="1">
      <alignment horizontal="center" vertical="center"/>
    </xf>
    <xf numFmtId="0" fontId="17" fillId="10" borderId="2" xfId="0" applyNumberFormat="1" applyFont="1" applyFill="1" applyBorder="1" applyAlignment="1">
      <alignment horizontal="center" vertical="center" wrapText="1"/>
    </xf>
    <xf numFmtId="0" fontId="26" fillId="10" borderId="4" xfId="0" applyFont="1" applyFill="1" applyBorder="1" applyAlignment="1">
      <alignment horizontal="center" vertical="center"/>
    </xf>
    <xf numFmtId="0" fontId="25" fillId="10" borderId="4" xfId="0" applyFont="1" applyFill="1" applyBorder="1" applyAlignment="1">
      <alignment horizontal="left" vertical="center" wrapText="1"/>
    </xf>
    <xf numFmtId="0" fontId="26" fillId="10" borderId="8" xfId="0" applyFont="1" applyFill="1" applyBorder="1" applyAlignment="1">
      <alignment horizontal="center" vertical="center"/>
    </xf>
    <xf numFmtId="0" fontId="25" fillId="10" borderId="8" xfId="0" applyFont="1" applyFill="1" applyBorder="1" applyAlignment="1">
      <alignment horizontal="left" vertical="center" wrapText="1"/>
    </xf>
    <xf numFmtId="0" fontId="26" fillId="10" borderId="21" xfId="0" applyFont="1" applyFill="1" applyBorder="1" applyAlignment="1">
      <alignment horizontal="center" vertical="center"/>
    </xf>
    <xf numFmtId="0" fontId="25" fillId="10" borderId="21" xfId="0" applyFont="1" applyFill="1" applyBorder="1" applyAlignment="1">
      <alignment horizontal="left" vertical="center" wrapText="1"/>
    </xf>
    <xf numFmtId="0" fontId="1" fillId="15" borderId="0" xfId="0" applyNumberFormat="1" applyFont="1" applyFill="1" applyBorder="1" applyAlignment="1">
      <alignment horizontal="center" vertical="center"/>
    </xf>
    <xf numFmtId="0" fontId="24" fillId="15" borderId="0" xfId="0" applyFont="1" applyFill="1" applyBorder="1" applyAlignment="1">
      <alignment horizontal="center" vertical="center"/>
    </xf>
    <xf numFmtId="0" fontId="0" fillId="16" borderId="54" xfId="0" applyFill="1" applyBorder="1" applyAlignment="1" applyProtection="1">
      <alignment horizontal="center" vertical="center"/>
      <protection locked="0"/>
    </xf>
    <xf numFmtId="0" fontId="0" fillId="14" borderId="0" xfId="0" applyFill="1" applyBorder="1"/>
    <xf numFmtId="0" fontId="0" fillId="0" borderId="0" xfId="0" applyFill="1" applyBorder="1"/>
    <xf numFmtId="0" fontId="0" fillId="0" borderId="0" xfId="0" applyFill="1" applyAlignment="1">
      <alignment horizontal="left" vertical="center"/>
    </xf>
    <xf numFmtId="0" fontId="24" fillId="15" borderId="19" xfId="0" applyFont="1" applyFill="1" applyBorder="1" applyAlignment="1">
      <alignment horizontal="center" vertical="center"/>
    </xf>
    <xf numFmtId="0" fontId="24" fillId="15" borderId="10" xfId="0" applyFont="1" applyFill="1" applyBorder="1" applyAlignment="1">
      <alignment horizontal="center" vertical="center"/>
    </xf>
    <xf numFmtId="0" fontId="26" fillId="10" borderId="25" xfId="0" applyFont="1" applyFill="1" applyBorder="1" applyAlignment="1">
      <alignment horizontal="center" vertical="center"/>
    </xf>
    <xf numFmtId="0" fontId="25" fillId="10" borderId="25" xfId="0" applyFont="1" applyFill="1" applyBorder="1" applyAlignment="1">
      <alignment horizontal="left" vertical="center" wrapText="1"/>
    </xf>
    <xf numFmtId="0" fontId="13" fillId="21" borderId="19" xfId="0" applyFont="1" applyFill="1" applyBorder="1"/>
    <xf numFmtId="0" fontId="13" fillId="22" borderId="17" xfId="0" applyFont="1" applyFill="1" applyBorder="1" applyAlignment="1">
      <alignment horizontal="center" vertical="center"/>
    </xf>
    <xf numFmtId="0" fontId="13" fillId="22" borderId="35" xfId="0" applyFont="1" applyFill="1" applyBorder="1" applyAlignment="1">
      <alignment horizontal="center" vertical="center"/>
    </xf>
    <xf numFmtId="0" fontId="13" fillId="22" borderId="19" xfId="0" applyFont="1" applyFill="1" applyBorder="1"/>
    <xf numFmtId="0" fontId="28" fillId="22" borderId="19" xfId="0" applyFont="1" applyFill="1" applyBorder="1" applyAlignment="1">
      <alignment horizontal="center" vertical="center"/>
    </xf>
    <xf numFmtId="0" fontId="27" fillId="0" borderId="6" xfId="0" applyFont="1" applyBorder="1" applyAlignment="1">
      <alignment horizontal="left" vertical="center" wrapText="1" indent="1"/>
    </xf>
    <xf numFmtId="0" fontId="18" fillId="15" borderId="19" xfId="0" applyFont="1" applyFill="1" applyBorder="1" applyAlignment="1">
      <alignment horizontal="center" vertical="center"/>
    </xf>
    <xf numFmtId="0" fontId="18" fillId="15" borderId="0" xfId="0" applyFont="1" applyFill="1" applyBorder="1" applyAlignment="1">
      <alignment horizontal="center" vertical="center"/>
    </xf>
    <xf numFmtId="0" fontId="18" fillId="15" borderId="10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51" xfId="0" applyNumberForma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/>
    </xf>
    <xf numFmtId="0" fontId="0" fillId="0" borderId="6" xfId="0" applyNumberFormat="1" applyFill="1" applyBorder="1" applyAlignment="1">
      <alignment horizontal="center" vertical="center"/>
    </xf>
    <xf numFmtId="0" fontId="0" fillId="0" borderId="8" xfId="0" applyNumberFormat="1" applyFill="1" applyBorder="1" applyAlignment="1">
      <alignment horizontal="center" vertical="center"/>
    </xf>
    <xf numFmtId="0" fontId="23" fillId="19" borderId="6" xfId="0" applyFont="1" applyFill="1" applyBorder="1" applyAlignment="1">
      <alignment horizontal="center" vertical="center"/>
    </xf>
    <xf numFmtId="0" fontId="25" fillId="10" borderId="20" xfId="0" applyFont="1" applyFill="1" applyBorder="1" applyAlignment="1">
      <alignment horizontal="left" vertical="center" wrapText="1"/>
    </xf>
    <xf numFmtId="0" fontId="25" fillId="10" borderId="44" xfId="0" applyFont="1" applyFill="1" applyBorder="1" applyAlignment="1">
      <alignment horizontal="left" vertical="center" wrapText="1"/>
    </xf>
    <xf numFmtId="0" fontId="10" fillId="23" borderId="5" xfId="0" applyFont="1" applyFill="1" applyBorder="1" applyAlignment="1">
      <alignment horizontal="center" vertical="center"/>
    </xf>
    <xf numFmtId="0" fontId="10" fillId="23" borderId="7" xfId="0" applyFont="1" applyFill="1" applyBorder="1" applyAlignment="1">
      <alignment horizontal="center" vertical="center"/>
    </xf>
    <xf numFmtId="0" fontId="10" fillId="23" borderId="9" xfId="0" applyFont="1" applyFill="1" applyBorder="1" applyAlignment="1">
      <alignment horizontal="center" vertical="center"/>
    </xf>
    <xf numFmtId="0" fontId="29" fillId="15" borderId="0" xfId="0" applyFont="1" applyFill="1" applyAlignment="1">
      <alignment horizontal="left"/>
    </xf>
    <xf numFmtId="0" fontId="6" fillId="15" borderId="0" xfId="0" applyFont="1" applyFill="1"/>
    <xf numFmtId="164" fontId="1" fillId="15" borderId="35" xfId="0" applyNumberFormat="1" applyFont="1" applyFill="1" applyBorder="1" applyAlignment="1">
      <alignment vertical="center"/>
    </xf>
    <xf numFmtId="0" fontId="1" fillId="15" borderId="12" xfId="0" applyFont="1" applyFill="1" applyBorder="1" applyAlignment="1">
      <alignment vertical="center"/>
    </xf>
    <xf numFmtId="0" fontId="1" fillId="15" borderId="36" xfId="0" applyFont="1" applyFill="1" applyBorder="1" applyAlignment="1">
      <alignment vertical="center"/>
    </xf>
    <xf numFmtId="0" fontId="26" fillId="10" borderId="18" xfId="0" applyFont="1" applyFill="1" applyBorder="1" applyAlignment="1">
      <alignment horizontal="center" vertical="center"/>
    </xf>
    <xf numFmtId="0" fontId="23" fillId="19" borderId="18" xfId="0" applyFont="1" applyFill="1" applyBorder="1" applyAlignment="1">
      <alignment horizontal="center" vertical="center"/>
    </xf>
    <xf numFmtId="0" fontId="0" fillId="0" borderId="18" xfId="0" applyNumberFormat="1" applyFill="1" applyBorder="1" applyAlignment="1">
      <alignment horizontal="center" vertical="center"/>
    </xf>
    <xf numFmtId="0" fontId="23" fillId="19" borderId="4" xfId="0" applyFont="1" applyFill="1" applyBorder="1" applyAlignment="1">
      <alignment horizontal="center" vertical="center"/>
    </xf>
    <xf numFmtId="0" fontId="1" fillId="15" borderId="35" xfId="0" applyFont="1" applyFill="1" applyBorder="1" applyAlignment="1">
      <alignment vertical="center"/>
    </xf>
    <xf numFmtId="0" fontId="23" fillId="19" borderId="8" xfId="0" applyFont="1" applyFill="1" applyBorder="1" applyAlignment="1">
      <alignment horizontal="center" vertical="center"/>
    </xf>
    <xf numFmtId="0" fontId="26" fillId="10" borderId="20" xfId="0" applyFont="1" applyFill="1" applyBorder="1" applyAlignment="1">
      <alignment horizontal="center" vertical="center"/>
    </xf>
    <xf numFmtId="0" fontId="0" fillId="0" borderId="50" xfId="0" applyNumberFormat="1" applyFill="1" applyBorder="1" applyAlignment="1">
      <alignment horizontal="center" vertical="center"/>
    </xf>
    <xf numFmtId="0" fontId="0" fillId="16" borderId="17" xfId="0" applyFill="1" applyBorder="1" applyAlignment="1" applyProtection="1">
      <alignment horizontal="center" vertical="center"/>
      <protection locked="0"/>
    </xf>
    <xf numFmtId="0" fontId="23" fillId="19" borderId="25" xfId="0" applyFont="1" applyFill="1" applyBorder="1" applyAlignment="1">
      <alignment horizontal="center" vertical="center"/>
    </xf>
    <xf numFmtId="0" fontId="0" fillId="0" borderId="25" xfId="0" applyNumberFormat="1" applyFill="1" applyBorder="1" applyAlignment="1">
      <alignment horizontal="center" vertical="center"/>
    </xf>
    <xf numFmtId="164" fontId="1" fillId="15" borderId="12" xfId="0" applyNumberFormat="1" applyFont="1" applyFill="1" applyBorder="1" applyAlignment="1">
      <alignment vertical="center"/>
    </xf>
    <xf numFmtId="0" fontId="25" fillId="10" borderId="18" xfId="0" applyFont="1" applyFill="1" applyBorder="1" applyAlignment="1">
      <alignment horizontal="left" vertical="center" wrapText="1"/>
    </xf>
    <xf numFmtId="0" fontId="12" fillId="0" borderId="6" xfId="0" applyFont="1" applyBorder="1" applyAlignment="1">
      <alignment horizontal="center" vertical="center"/>
    </xf>
    <xf numFmtId="0" fontId="7" fillId="0" borderId="6" xfId="0" applyFont="1" applyBorder="1"/>
    <xf numFmtId="0" fontId="0" fillId="0" borderId="6" xfId="0" applyBorder="1"/>
    <xf numFmtId="0" fontId="30" fillId="0" borderId="6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left" vertical="center" wrapText="1"/>
    </xf>
    <xf numFmtId="0" fontId="27" fillId="0" borderId="6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16" borderId="6" xfId="0" applyFill="1" applyBorder="1" applyAlignment="1" applyProtection="1">
      <alignment horizontal="center" vertical="center"/>
      <protection locked="0"/>
    </xf>
    <xf numFmtId="0" fontId="24" fillId="15" borderId="6" xfId="0" applyFont="1" applyFill="1" applyBorder="1" applyAlignment="1">
      <alignment horizontal="center" vertical="center"/>
    </xf>
    <xf numFmtId="0" fontId="9" fillId="15" borderId="0" xfId="0" applyFont="1" applyFill="1" applyBorder="1" applyAlignment="1">
      <alignment horizontal="center" vertical="center"/>
    </xf>
    <xf numFmtId="0" fontId="10" fillId="14" borderId="0" xfId="0" applyFont="1" applyFill="1" applyBorder="1"/>
    <xf numFmtId="0" fontId="26" fillId="14" borderId="0" xfId="0" applyFont="1" applyFill="1" applyBorder="1" applyAlignment="1">
      <alignment horizontal="center" vertical="center"/>
    </xf>
    <xf numFmtId="0" fontId="25" fillId="14" borderId="0" xfId="0" applyFont="1" applyFill="1" applyBorder="1" applyAlignment="1">
      <alignment horizontal="left" vertical="center" wrapText="1"/>
    </xf>
    <xf numFmtId="0" fontId="23" fillId="15" borderId="0" xfId="0" applyFont="1" applyFill="1" applyBorder="1" applyAlignment="1">
      <alignment horizontal="center" vertical="center"/>
    </xf>
    <xf numFmtId="0" fontId="0" fillId="14" borderId="0" xfId="0" applyNumberFormat="1" applyFill="1" applyBorder="1" applyAlignment="1">
      <alignment horizontal="center" vertical="center"/>
    </xf>
    <xf numFmtId="0" fontId="0" fillId="14" borderId="0" xfId="0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vertical="center" textRotation="90"/>
    </xf>
    <xf numFmtId="0" fontId="31" fillId="14" borderId="0" xfId="0" applyFont="1" applyFill="1" applyAlignment="1">
      <alignment horizontal="center" vertical="center" textRotation="90"/>
    </xf>
    <xf numFmtId="0" fontId="32" fillId="21" borderId="17" xfId="0" applyFont="1" applyFill="1" applyBorder="1" applyAlignment="1">
      <alignment horizontal="center" vertical="center" textRotation="90"/>
    </xf>
    <xf numFmtId="0" fontId="20" fillId="15" borderId="0" xfId="0" applyFont="1" applyFill="1" applyAlignment="1">
      <alignment horizontal="center" vertical="center" textRotation="90"/>
    </xf>
    <xf numFmtId="0" fontId="31" fillId="14" borderId="0" xfId="0" applyFont="1" applyFill="1" applyBorder="1" applyAlignment="1">
      <alignment horizontal="center" vertical="center" textRotation="90"/>
    </xf>
    <xf numFmtId="0" fontId="31" fillId="0" borderId="0" xfId="0" applyFont="1" applyAlignment="1">
      <alignment horizontal="center" vertical="center" textRotation="90"/>
    </xf>
    <xf numFmtId="0" fontId="1" fillId="15" borderId="19" xfId="0" applyFont="1" applyFill="1" applyBorder="1"/>
    <xf numFmtId="0" fontId="0" fillId="16" borderId="4" xfId="0" applyFill="1" applyBorder="1" applyAlignment="1" applyProtection="1">
      <alignment horizontal="center" vertical="center"/>
      <protection locked="0"/>
    </xf>
    <xf numFmtId="0" fontId="24" fillId="15" borderId="4" xfId="0" applyFont="1" applyFill="1" applyBorder="1" applyAlignment="1">
      <alignment horizontal="center" vertical="center"/>
    </xf>
    <xf numFmtId="0" fontId="1" fillId="15" borderId="10" xfId="0" applyFont="1" applyFill="1" applyBorder="1"/>
    <xf numFmtId="0" fontId="0" fillId="16" borderId="8" xfId="0" applyFill="1" applyBorder="1" applyAlignment="1" applyProtection="1">
      <alignment horizontal="center" vertical="center"/>
      <protection locked="0"/>
    </xf>
    <xf numFmtId="0" fontId="24" fillId="15" borderId="8" xfId="0" applyFont="1" applyFill="1" applyBorder="1" applyAlignment="1">
      <alignment horizontal="center" vertical="center"/>
    </xf>
    <xf numFmtId="0" fontId="0" fillId="14" borderId="10" xfId="0" applyFill="1" applyBorder="1"/>
    <xf numFmtId="0" fontId="0" fillId="14" borderId="19" xfId="0" applyFill="1" applyBorder="1"/>
    <xf numFmtId="0" fontId="11" fillId="0" borderId="22" xfId="0" applyFont="1" applyBorder="1" applyAlignment="1">
      <alignment horizontal="center" vertical="center" wrapText="1"/>
    </xf>
    <xf numFmtId="0" fontId="23" fillId="19" borderId="21" xfId="0" applyFont="1" applyFill="1" applyBorder="1" applyAlignment="1">
      <alignment horizontal="center" vertical="center"/>
    </xf>
    <xf numFmtId="0" fontId="0" fillId="14" borderId="43" xfId="0" applyFill="1" applyBorder="1"/>
    <xf numFmtId="0" fontId="0" fillId="16" borderId="21" xfId="0" applyFill="1" applyBorder="1" applyAlignment="1" applyProtection="1">
      <alignment horizontal="center" vertical="center"/>
      <protection locked="0"/>
    </xf>
    <xf numFmtId="0" fontId="24" fillId="15" borderId="21" xfId="0" applyFont="1" applyFill="1" applyBorder="1" applyAlignment="1">
      <alignment horizontal="center" vertical="center"/>
    </xf>
    <xf numFmtId="0" fontId="11" fillId="0" borderId="39" xfId="0" applyFont="1" applyBorder="1" applyAlignment="1">
      <alignment horizontal="center" vertical="center" wrapText="1"/>
    </xf>
    <xf numFmtId="0" fontId="26" fillId="10" borderId="44" xfId="0" applyFont="1" applyFill="1" applyBorder="1" applyAlignment="1">
      <alignment horizontal="center" vertical="center"/>
    </xf>
    <xf numFmtId="0" fontId="23" fillId="19" borderId="44" xfId="0" applyFont="1" applyFill="1" applyBorder="1" applyAlignment="1">
      <alignment horizontal="center" vertical="center"/>
    </xf>
    <xf numFmtId="0" fontId="0" fillId="16" borderId="44" xfId="0" applyFill="1" applyBorder="1" applyAlignment="1" applyProtection="1">
      <alignment horizontal="center" vertical="center"/>
      <protection locked="0"/>
    </xf>
    <xf numFmtId="0" fontId="24" fillId="15" borderId="44" xfId="0" applyFont="1" applyFill="1" applyBorder="1" applyAlignment="1">
      <alignment horizontal="center" vertical="center"/>
    </xf>
    <xf numFmtId="0" fontId="0" fillId="0" borderId="45" xfId="0" applyNumberFormat="1" applyFill="1" applyBorder="1" applyAlignment="1">
      <alignment horizontal="center" vertical="center"/>
    </xf>
    <xf numFmtId="0" fontId="0" fillId="0" borderId="27" xfId="0" applyNumberFormat="1" applyFill="1" applyBorder="1" applyAlignment="1">
      <alignment horizontal="center" vertical="center"/>
    </xf>
    <xf numFmtId="0" fontId="0" fillId="0" borderId="46" xfId="0" applyNumberFormat="1" applyFill="1" applyBorder="1" applyAlignment="1">
      <alignment horizontal="center" vertical="center"/>
    </xf>
    <xf numFmtId="0" fontId="0" fillId="0" borderId="59" xfId="0" applyNumberFormat="1" applyFill="1" applyBorder="1" applyAlignment="1">
      <alignment horizontal="center" vertical="center"/>
    </xf>
    <xf numFmtId="164" fontId="7" fillId="18" borderId="47" xfId="0" applyNumberFormat="1" applyFont="1" applyFill="1" applyBorder="1" applyAlignment="1">
      <alignment horizontal="center" vertical="center"/>
    </xf>
    <xf numFmtId="0" fontId="7" fillId="14" borderId="0" xfId="0" applyFont="1" applyFill="1" applyBorder="1" applyAlignment="1">
      <alignment vertical="center"/>
    </xf>
    <xf numFmtId="0" fontId="7" fillId="14" borderId="13" xfId="0" applyFont="1" applyFill="1" applyBorder="1" applyAlignment="1">
      <alignment horizontal="center" vertical="center"/>
    </xf>
    <xf numFmtId="0" fontId="7" fillId="14" borderId="58" xfId="0" applyFont="1" applyFill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center"/>
    </xf>
    <xf numFmtId="0" fontId="10" fillId="3" borderId="41" xfId="0" applyFont="1" applyFill="1" applyBorder="1" applyAlignment="1">
      <alignment horizontal="center" vertical="center"/>
    </xf>
    <xf numFmtId="0" fontId="10" fillId="3" borderId="42" xfId="0" applyFont="1" applyFill="1" applyBorder="1" applyAlignment="1">
      <alignment horizontal="center" vertical="center"/>
    </xf>
    <xf numFmtId="0" fontId="0" fillId="28" borderId="12" xfId="0" applyFill="1" applyBorder="1"/>
    <xf numFmtId="0" fontId="0" fillId="28" borderId="24" xfId="0" applyFill="1" applyBorder="1"/>
    <xf numFmtId="0" fontId="1" fillId="29" borderId="55" xfId="0" applyFont="1" applyFill="1" applyBorder="1" applyAlignment="1">
      <alignment horizontal="left" vertical="center"/>
    </xf>
    <xf numFmtId="0" fontId="1" fillId="29" borderId="55" xfId="0" applyFont="1" applyFill="1" applyBorder="1"/>
    <xf numFmtId="0" fontId="11" fillId="24" borderId="27" xfId="0" applyFont="1" applyFill="1" applyBorder="1" applyAlignment="1">
      <alignment vertical="center"/>
    </xf>
    <xf numFmtId="0" fontId="0" fillId="24" borderId="34" xfId="0" applyFill="1" applyBorder="1" applyAlignment="1">
      <alignment horizontal="left" vertical="center"/>
    </xf>
    <xf numFmtId="0" fontId="3" fillId="15" borderId="0" xfId="0" applyFont="1" applyFill="1" applyAlignment="1">
      <alignment horizontal="center" wrapText="1"/>
    </xf>
    <xf numFmtId="0" fontId="5" fillId="14" borderId="0" xfId="0" applyFont="1" applyFill="1" applyBorder="1" applyAlignment="1">
      <alignment horizontal="center" vertical="center" wrapText="1"/>
    </xf>
    <xf numFmtId="0" fontId="13" fillId="22" borderId="37" xfId="0" applyFont="1" applyFill="1" applyBorder="1" applyAlignment="1">
      <alignment horizontal="center" vertical="center"/>
    </xf>
    <xf numFmtId="0" fontId="1" fillId="19" borderId="3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6" fillId="16" borderId="28" xfId="0" applyFont="1" applyFill="1" applyBorder="1" applyAlignment="1">
      <alignment horizontal="center" vertical="center"/>
    </xf>
    <xf numFmtId="0" fontId="37" fillId="0" borderId="0" xfId="0" applyFont="1"/>
    <xf numFmtId="0" fontId="4" fillId="17" borderId="22" xfId="0" applyFont="1" applyFill="1" applyBorder="1" applyAlignment="1">
      <alignment horizontal="center" vertical="center"/>
    </xf>
    <xf numFmtId="0" fontId="4" fillId="13" borderId="61" xfId="0" applyFont="1" applyFill="1" applyBorder="1" applyAlignment="1">
      <alignment horizontal="center" vertical="center"/>
    </xf>
    <xf numFmtId="0" fontId="21" fillId="11" borderId="0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1" fillId="15" borderId="0" xfId="0" applyFon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8" fillId="15" borderId="0" xfId="0" applyFont="1" applyFill="1" applyBorder="1" applyAlignment="1">
      <alignment horizontal="right" vertical="center"/>
    </xf>
    <xf numFmtId="0" fontId="38" fillId="15" borderId="0" xfId="0" applyFont="1" applyFill="1" applyBorder="1" applyAlignment="1">
      <alignment horizontal="left" vertical="center"/>
    </xf>
    <xf numFmtId="0" fontId="1" fillId="31" borderId="40" xfId="0" applyFont="1" applyFill="1" applyBorder="1" applyAlignment="1">
      <alignment horizontal="center" vertical="center"/>
    </xf>
    <xf numFmtId="0" fontId="1" fillId="31" borderId="25" xfId="0" applyFont="1" applyFill="1" applyBorder="1" applyAlignment="1">
      <alignment vertical="center"/>
    </xf>
    <xf numFmtId="0" fontId="0" fillId="31" borderId="25" xfId="0" applyFill="1" applyBorder="1" applyAlignment="1">
      <alignment horizontal="center" vertical="center"/>
    </xf>
    <xf numFmtId="0" fontId="0" fillId="31" borderId="29" xfId="0" applyFill="1" applyBorder="1" applyAlignment="1">
      <alignment horizontal="center" vertical="center"/>
    </xf>
    <xf numFmtId="0" fontId="1" fillId="32" borderId="41" xfId="0" applyFont="1" applyFill="1" applyBorder="1" applyAlignment="1">
      <alignment horizontal="center" vertical="center"/>
    </xf>
    <xf numFmtId="0" fontId="1" fillId="32" borderId="6" xfId="0" applyFont="1" applyFill="1" applyBorder="1" applyAlignment="1">
      <alignment vertical="center"/>
    </xf>
    <xf numFmtId="0" fontId="0" fillId="32" borderId="6" xfId="0" applyFill="1" applyBorder="1" applyAlignment="1">
      <alignment horizontal="center" vertical="center"/>
    </xf>
    <xf numFmtId="0" fontId="0" fillId="32" borderId="7" xfId="0" applyFill="1" applyBorder="1" applyAlignment="1">
      <alignment horizontal="center" vertical="center"/>
    </xf>
    <xf numFmtId="0" fontId="1" fillId="32" borderId="42" xfId="0" applyFont="1" applyFill="1" applyBorder="1" applyAlignment="1">
      <alignment horizontal="center" vertical="center"/>
    </xf>
    <xf numFmtId="0" fontId="1" fillId="32" borderId="8" xfId="0" applyFont="1" applyFill="1" applyBorder="1" applyAlignment="1">
      <alignment vertical="center"/>
    </xf>
    <xf numFmtId="0" fontId="0" fillId="32" borderId="8" xfId="0" applyFill="1" applyBorder="1" applyAlignment="1">
      <alignment horizontal="center" vertical="center"/>
    </xf>
    <xf numFmtId="0" fontId="0" fillId="32" borderId="9" xfId="0" applyFill="1" applyBorder="1" applyAlignment="1">
      <alignment horizontal="center" vertical="center"/>
    </xf>
    <xf numFmtId="0" fontId="1" fillId="31" borderId="41" xfId="0" applyFont="1" applyFill="1" applyBorder="1" applyAlignment="1">
      <alignment horizontal="center" vertical="center"/>
    </xf>
    <xf numFmtId="0" fontId="1" fillId="31" borderId="6" xfId="0" applyFont="1" applyFill="1" applyBorder="1" applyAlignment="1">
      <alignment vertical="center"/>
    </xf>
    <xf numFmtId="0" fontId="0" fillId="31" borderId="6" xfId="0" applyFill="1" applyBorder="1" applyAlignment="1">
      <alignment horizontal="center" vertical="center"/>
    </xf>
    <xf numFmtId="0" fontId="0" fillId="31" borderId="7" xfId="0" applyFill="1" applyBorder="1" applyAlignment="1">
      <alignment horizontal="center" vertical="center"/>
    </xf>
    <xf numFmtId="0" fontId="21" fillId="11" borderId="0" xfId="0" applyFont="1" applyFill="1" applyBorder="1" applyAlignment="1">
      <alignment vertical="center"/>
    </xf>
    <xf numFmtId="0" fontId="6" fillId="11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/>
    <xf numFmtId="0" fontId="6" fillId="11" borderId="0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6" fillId="15" borderId="0" xfId="0" applyFont="1" applyFill="1" applyAlignment="1">
      <alignment vertical="center"/>
    </xf>
    <xf numFmtId="0" fontId="0" fillId="30" borderId="21" xfId="0" applyFont="1" applyFill="1" applyBorder="1" applyAlignment="1">
      <alignment horizontal="center" vertical="center"/>
    </xf>
    <xf numFmtId="0" fontId="0" fillId="30" borderId="23" xfId="0" applyFont="1" applyFill="1" applyBorder="1" applyAlignment="1">
      <alignment horizontal="center" vertical="center"/>
    </xf>
    <xf numFmtId="0" fontId="4" fillId="30" borderId="22" xfId="0" applyFont="1" applyFill="1" applyBorder="1" applyAlignment="1">
      <alignment horizontal="left" vertical="center"/>
    </xf>
    <xf numFmtId="0" fontId="4" fillId="30" borderId="21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26" xfId="0" applyFont="1" applyBorder="1" applyAlignment="1">
      <alignment vertical="center"/>
    </xf>
    <xf numFmtId="0" fontId="7" fillId="0" borderId="33" xfId="0" applyFont="1" applyBorder="1" applyAlignment="1">
      <alignment vertical="center"/>
    </xf>
    <xf numFmtId="0" fontId="7" fillId="0" borderId="27" xfId="0" applyFont="1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7" fillId="0" borderId="50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60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0" xfId="0" applyFill="1"/>
    <xf numFmtId="0" fontId="40" fillId="4" borderId="0" xfId="0" applyFont="1" applyFill="1"/>
    <xf numFmtId="0" fontId="40" fillId="4" borderId="0" xfId="0" applyFont="1" applyFill="1" applyAlignment="1">
      <alignment horizontal="center" vertical="center"/>
    </xf>
    <xf numFmtId="0" fontId="40" fillId="11" borderId="0" xfId="0" applyFont="1" applyFill="1" applyAlignment="1">
      <alignment vertical="center"/>
    </xf>
    <xf numFmtId="0" fontId="39" fillId="11" borderId="0" xfId="0" applyFont="1" applyFill="1" applyAlignment="1">
      <alignment horizontal="left" vertical="center"/>
    </xf>
    <xf numFmtId="0" fontId="17" fillId="8" borderId="22" xfId="0" applyFont="1" applyFill="1" applyBorder="1" applyAlignment="1">
      <alignment horizontal="left"/>
    </xf>
    <xf numFmtId="0" fontId="17" fillId="8" borderId="23" xfId="0" applyFont="1" applyFill="1" applyBorder="1" applyAlignment="1">
      <alignment horizontal="left"/>
    </xf>
    <xf numFmtId="0" fontId="1" fillId="32" borderId="64" xfId="0" applyFont="1" applyFill="1" applyBorder="1" applyAlignment="1">
      <alignment horizontal="center" vertical="center"/>
    </xf>
    <xf numFmtId="0" fontId="0" fillId="32" borderId="18" xfId="0" applyFill="1" applyBorder="1" applyAlignment="1">
      <alignment horizontal="center" vertical="center"/>
    </xf>
    <xf numFmtId="0" fontId="0" fillId="32" borderId="65" xfId="0" applyFill="1" applyBorder="1" applyAlignment="1">
      <alignment horizontal="center" vertical="center"/>
    </xf>
    <xf numFmtId="0" fontId="38" fillId="2" borderId="22" xfId="0" applyFont="1" applyFill="1" applyBorder="1" applyAlignment="1">
      <alignment horizontal="center" vertical="center"/>
    </xf>
    <xf numFmtId="0" fontId="38" fillId="2" borderId="21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7" fillId="0" borderId="19" xfId="0" applyFont="1" applyBorder="1" applyAlignment="1">
      <alignment vertical="center"/>
    </xf>
    <xf numFmtId="0" fontId="7" fillId="0" borderId="55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164" fontId="7" fillId="18" borderId="47" xfId="0" applyNumberFormat="1" applyFont="1" applyFill="1" applyBorder="1" applyAlignment="1">
      <alignment horizontal="center" vertical="center"/>
    </xf>
    <xf numFmtId="0" fontId="7" fillId="14" borderId="58" xfId="0" applyFont="1" applyFill="1" applyBorder="1" applyAlignment="1">
      <alignment horizontal="center" vertical="center"/>
    </xf>
    <xf numFmtId="0" fontId="3" fillId="15" borderId="0" xfId="0" applyFont="1" applyFill="1" applyAlignment="1">
      <alignment horizontal="center" wrapText="1"/>
    </xf>
    <xf numFmtId="0" fontId="25" fillId="10" borderId="66" xfId="0" applyFont="1" applyFill="1" applyBorder="1" applyAlignment="1">
      <alignment horizontal="center" vertical="center" wrapText="1"/>
    </xf>
    <xf numFmtId="0" fontId="25" fillId="10" borderId="4" xfId="0" applyFont="1" applyFill="1" applyBorder="1" applyAlignment="1">
      <alignment horizontal="center" vertical="center" wrapText="1"/>
    </xf>
    <xf numFmtId="0" fontId="25" fillId="10" borderId="6" xfId="0" applyFont="1" applyFill="1" applyBorder="1" applyAlignment="1">
      <alignment horizontal="center" vertical="center" wrapText="1"/>
    </xf>
    <xf numFmtId="0" fontId="25" fillId="10" borderId="8" xfId="0" applyFont="1" applyFill="1" applyBorder="1" applyAlignment="1">
      <alignment horizontal="center" vertical="center" wrapText="1"/>
    </xf>
    <xf numFmtId="0" fontId="25" fillId="10" borderId="25" xfId="0" applyFont="1" applyFill="1" applyBorder="1" applyAlignment="1">
      <alignment horizontal="center" vertical="center" wrapText="1"/>
    </xf>
    <xf numFmtId="0" fontId="25" fillId="10" borderId="18" xfId="0" applyFont="1" applyFill="1" applyBorder="1" applyAlignment="1">
      <alignment horizontal="center" vertical="center" wrapText="1"/>
    </xf>
    <xf numFmtId="0" fontId="25" fillId="10" borderId="21" xfId="0" applyFont="1" applyFill="1" applyBorder="1" applyAlignment="1">
      <alignment horizontal="center" vertical="center" wrapText="1"/>
    </xf>
    <xf numFmtId="0" fontId="25" fillId="10" borderId="44" xfId="0" applyFont="1" applyFill="1" applyBorder="1" applyAlignment="1">
      <alignment horizontal="center" vertical="center" wrapText="1"/>
    </xf>
    <xf numFmtId="9" fontId="1" fillId="0" borderId="5" xfId="0" applyNumberFormat="1" applyFont="1" applyBorder="1" applyAlignment="1">
      <alignment horizontal="center" vertical="center"/>
    </xf>
    <xf numFmtId="9" fontId="1" fillId="0" borderId="7" xfId="0" applyNumberFormat="1" applyFont="1" applyBorder="1" applyAlignment="1">
      <alignment horizontal="center" vertical="center"/>
    </xf>
    <xf numFmtId="9" fontId="1" fillId="0" borderId="8" xfId="0" applyNumberFormat="1" applyFont="1" applyBorder="1" applyAlignment="1">
      <alignment horizontal="center" vertical="center"/>
    </xf>
    <xf numFmtId="9" fontId="1" fillId="0" borderId="9" xfId="0" applyNumberFormat="1" applyFont="1" applyBorder="1" applyAlignment="1">
      <alignment horizontal="center" vertical="center"/>
    </xf>
    <xf numFmtId="0" fontId="4" fillId="13" borderId="23" xfId="0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center" vertical="center"/>
    </xf>
    <xf numFmtId="0" fontId="1" fillId="0" borderId="33" xfId="0" applyNumberFormat="1" applyFont="1" applyBorder="1" applyAlignment="1">
      <alignment horizontal="center" vertical="center"/>
    </xf>
    <xf numFmtId="0" fontId="17" fillId="10" borderId="2" xfId="0" applyNumberFormat="1" applyFont="1" applyFill="1" applyBorder="1" applyAlignment="1">
      <alignment horizontal="center" vertical="center" wrapText="1"/>
    </xf>
    <xf numFmtId="0" fontId="0" fillId="30" borderId="32" xfId="0" applyFill="1" applyBorder="1" applyAlignment="1">
      <alignment horizontal="center"/>
    </xf>
    <xf numFmtId="0" fontId="0" fillId="24" borderId="19" xfId="0" applyFill="1" applyBorder="1"/>
    <xf numFmtId="0" fontId="0" fillId="24" borderId="10" xfId="0" applyFill="1" applyBorder="1"/>
    <xf numFmtId="0" fontId="11" fillId="24" borderId="50" xfId="0" applyFont="1" applyFill="1" applyBorder="1" applyAlignment="1">
      <alignment vertical="center"/>
    </xf>
    <xf numFmtId="0" fontId="1" fillId="29" borderId="19" xfId="0" applyFont="1" applyFill="1" applyBorder="1" applyAlignment="1">
      <alignment horizontal="left" vertical="center"/>
    </xf>
    <xf numFmtId="0" fontId="1" fillId="29" borderId="19" xfId="0" applyFont="1" applyFill="1" applyBorder="1"/>
    <xf numFmtId="0" fontId="0" fillId="24" borderId="38" xfId="0" applyFill="1" applyBorder="1"/>
    <xf numFmtId="0" fontId="11" fillId="24" borderId="59" xfId="0" applyFont="1" applyFill="1" applyBorder="1" applyAlignment="1">
      <alignment vertical="center"/>
    </xf>
    <xf numFmtId="0" fontId="1" fillId="29" borderId="10" xfId="0" applyFont="1" applyFill="1" applyBorder="1" applyAlignment="1">
      <alignment horizontal="left" vertical="center"/>
    </xf>
    <xf numFmtId="0" fontId="1" fillId="29" borderId="10" xfId="0" applyFont="1" applyFill="1" applyBorder="1"/>
    <xf numFmtId="0" fontId="0" fillId="24" borderId="60" xfId="0" applyFill="1" applyBorder="1"/>
    <xf numFmtId="0" fontId="17" fillId="10" borderId="2" xfId="0" applyNumberFormat="1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5" fillId="11" borderId="0" xfId="0" applyFont="1" applyFill="1" applyBorder="1" applyAlignment="1">
      <alignment horizontal="center"/>
    </xf>
    <xf numFmtId="0" fontId="41" fillId="25" borderId="0" xfId="0" applyFont="1" applyFill="1" applyAlignment="1">
      <alignment horizontal="center" vertical="center"/>
    </xf>
    <xf numFmtId="0" fontId="21" fillId="11" borderId="0" xfId="0" applyFont="1" applyFill="1" applyBorder="1" applyAlignment="1">
      <alignment horizontal="center" vertical="center"/>
    </xf>
    <xf numFmtId="0" fontId="22" fillId="7" borderId="28" xfId="0" applyFont="1" applyFill="1" applyBorder="1" applyAlignment="1">
      <alignment horizontal="center" vertical="center"/>
    </xf>
    <xf numFmtId="0" fontId="22" fillId="7" borderId="43" xfId="0" applyFont="1" applyFill="1" applyBorder="1" applyAlignment="1">
      <alignment horizontal="center" vertical="center"/>
    </xf>
    <xf numFmtId="0" fontId="3" fillId="15" borderId="0" xfId="0" applyFont="1" applyFill="1" applyAlignment="1">
      <alignment horizontal="center" wrapText="1"/>
    </xf>
    <xf numFmtId="0" fontId="22" fillId="33" borderId="0" xfId="0" applyFont="1" applyFill="1" applyBorder="1" applyAlignment="1">
      <alignment horizontal="center" vertical="center"/>
    </xf>
    <xf numFmtId="0" fontId="34" fillId="26" borderId="28" xfId="0" applyFont="1" applyFill="1" applyBorder="1" applyAlignment="1">
      <alignment horizontal="left" vertical="center"/>
    </xf>
    <xf numFmtId="0" fontId="34" fillId="26" borderId="43" xfId="0" applyFont="1" applyFill="1" applyBorder="1" applyAlignment="1">
      <alignment horizontal="left" vertical="center"/>
    </xf>
    <xf numFmtId="0" fontId="34" fillId="26" borderId="48" xfId="0" applyFont="1" applyFill="1" applyBorder="1" applyAlignment="1">
      <alignment horizontal="left" vertical="center"/>
    </xf>
    <xf numFmtId="0" fontId="33" fillId="26" borderId="28" xfId="0" applyFont="1" applyFill="1" applyBorder="1" applyAlignment="1">
      <alignment horizontal="center" vertical="center"/>
    </xf>
    <xf numFmtId="0" fontId="33" fillId="26" borderId="48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20" fillId="16" borderId="35" xfId="0" applyNumberFormat="1" applyFont="1" applyFill="1" applyBorder="1" applyAlignment="1">
      <alignment horizontal="center" vertical="center" textRotation="90" wrapText="1"/>
    </xf>
    <xf numFmtId="0" fontId="20" fillId="16" borderId="12" xfId="0" applyNumberFormat="1" applyFont="1" applyFill="1" applyBorder="1" applyAlignment="1">
      <alignment horizontal="center" vertical="center" textRotation="90" wrapText="1"/>
    </xf>
    <xf numFmtId="0" fontId="20" fillId="16" borderId="36" xfId="0" applyNumberFormat="1" applyFont="1" applyFill="1" applyBorder="1" applyAlignment="1">
      <alignment horizontal="center" vertical="center" textRotation="90" wrapText="1"/>
    </xf>
    <xf numFmtId="0" fontId="17" fillId="10" borderId="2" xfId="0" applyNumberFormat="1" applyFont="1" applyFill="1" applyBorder="1" applyAlignment="1">
      <alignment horizontal="center" vertical="center" wrapText="1"/>
    </xf>
    <xf numFmtId="0" fontId="17" fillId="10" borderId="3" xfId="0" applyNumberFormat="1" applyFont="1" applyFill="1" applyBorder="1" applyAlignment="1">
      <alignment horizontal="center" vertical="center" wrapText="1"/>
    </xf>
    <xf numFmtId="0" fontId="17" fillId="10" borderId="11" xfId="0" applyNumberFormat="1" applyFont="1" applyFill="1" applyBorder="1" applyAlignment="1">
      <alignment horizontal="center" vertical="center" wrapText="1"/>
    </xf>
    <xf numFmtId="164" fontId="7" fillId="18" borderId="47" xfId="0" applyNumberFormat="1" applyFont="1" applyFill="1" applyBorder="1" applyAlignment="1">
      <alignment horizontal="center" vertical="center"/>
    </xf>
    <xf numFmtId="164" fontId="7" fillId="18" borderId="53" xfId="0" applyNumberFormat="1" applyFont="1" applyFill="1" applyBorder="1" applyAlignment="1">
      <alignment horizontal="center" vertical="center"/>
    </xf>
    <xf numFmtId="164" fontId="7" fillId="18" borderId="49" xfId="0" applyNumberFormat="1" applyFont="1" applyFill="1" applyBorder="1" applyAlignment="1">
      <alignment horizontal="center" vertical="center"/>
    </xf>
    <xf numFmtId="0" fontId="14" fillId="21" borderId="19" xfId="0" applyFont="1" applyFill="1" applyBorder="1" applyAlignment="1">
      <alignment horizontal="center" vertical="center"/>
    </xf>
    <xf numFmtId="0" fontId="14" fillId="21" borderId="38" xfId="0" applyFont="1" applyFill="1" applyBorder="1" applyAlignment="1">
      <alignment horizontal="center" vertical="center"/>
    </xf>
    <xf numFmtId="0" fontId="35" fillId="27" borderId="12" xfId="0" applyFont="1" applyFill="1" applyBorder="1" applyAlignment="1">
      <alignment horizontal="center" wrapText="1"/>
    </xf>
    <xf numFmtId="0" fontId="35" fillId="27" borderId="24" xfId="0" applyFont="1" applyFill="1" applyBorder="1" applyAlignment="1">
      <alignment horizontal="center" wrapText="1"/>
    </xf>
    <xf numFmtId="0" fontId="35" fillId="27" borderId="36" xfId="0" applyFont="1" applyFill="1" applyBorder="1" applyAlignment="1">
      <alignment horizontal="center" wrapText="1"/>
    </xf>
    <xf numFmtId="0" fontId="35" fillId="27" borderId="60" xfId="0" applyFont="1" applyFill="1" applyBorder="1" applyAlignment="1">
      <alignment horizontal="center" wrapText="1"/>
    </xf>
    <xf numFmtId="0" fontId="11" fillId="23" borderId="40" xfId="0" applyFont="1" applyFill="1" applyBorder="1" applyAlignment="1">
      <alignment horizontal="center" vertical="center"/>
    </xf>
    <xf numFmtId="0" fontId="11" fillId="23" borderId="56" xfId="0" applyFont="1" applyFill="1" applyBorder="1" applyAlignment="1">
      <alignment horizontal="center" vertical="center"/>
    </xf>
    <xf numFmtId="0" fontId="11" fillId="23" borderId="14" xfId="0" applyFont="1" applyFill="1" applyBorder="1" applyAlignment="1">
      <alignment horizontal="center" vertical="center"/>
    </xf>
    <xf numFmtId="0" fontId="11" fillId="23" borderId="41" xfId="0" applyFont="1" applyFill="1" applyBorder="1" applyAlignment="1">
      <alignment horizontal="center" vertical="center"/>
    </xf>
    <xf numFmtId="0" fontId="11" fillId="23" borderId="55" xfId="0" applyFont="1" applyFill="1" applyBorder="1" applyAlignment="1">
      <alignment horizontal="center" vertical="center"/>
    </xf>
    <xf numFmtId="0" fontId="11" fillId="23" borderId="15" xfId="0" applyFont="1" applyFill="1" applyBorder="1" applyAlignment="1">
      <alignment horizontal="center" vertical="center"/>
    </xf>
    <xf numFmtId="0" fontId="11" fillId="23" borderId="42" xfId="0" applyFont="1" applyFill="1" applyBorder="1" applyAlignment="1">
      <alignment horizontal="center" vertical="center"/>
    </xf>
    <xf numFmtId="0" fontId="11" fillId="23" borderId="57" xfId="0" applyFont="1" applyFill="1" applyBorder="1" applyAlignment="1">
      <alignment horizontal="center" vertical="center"/>
    </xf>
    <xf numFmtId="0" fontId="11" fillId="23" borderId="16" xfId="0" applyFont="1" applyFill="1" applyBorder="1" applyAlignment="1">
      <alignment horizontal="center" vertical="center"/>
    </xf>
    <xf numFmtId="0" fontId="19" fillId="27" borderId="35" xfId="0" applyFont="1" applyFill="1" applyBorder="1" applyAlignment="1">
      <alignment horizontal="center"/>
    </xf>
    <xf numFmtId="0" fontId="19" fillId="27" borderId="38" xfId="0" applyFont="1" applyFill="1" applyBorder="1" applyAlignment="1">
      <alignment horizontal="center"/>
    </xf>
    <xf numFmtId="0" fontId="20" fillId="12" borderId="17" xfId="0" applyFont="1" applyFill="1" applyBorder="1" applyAlignment="1">
      <alignment horizontal="center" vertical="center" textRotation="90"/>
    </xf>
    <xf numFmtId="0" fontId="20" fillId="12" borderId="37" xfId="0" applyFont="1" applyFill="1" applyBorder="1" applyAlignment="1">
      <alignment horizontal="center" vertical="center" textRotation="90"/>
    </xf>
    <xf numFmtId="0" fontId="20" fillId="12" borderId="58" xfId="0" applyFont="1" applyFill="1" applyBorder="1" applyAlignment="1">
      <alignment horizontal="center" vertical="center" textRotation="90"/>
    </xf>
    <xf numFmtId="0" fontId="31" fillId="16" borderId="17" xfId="0" applyFont="1" applyFill="1" applyBorder="1" applyAlignment="1">
      <alignment horizontal="center" vertical="center" textRotation="90"/>
    </xf>
    <xf numFmtId="0" fontId="31" fillId="16" borderId="37" xfId="0" applyFont="1" applyFill="1" applyBorder="1" applyAlignment="1">
      <alignment horizontal="center" vertical="center" textRotation="90"/>
    </xf>
    <xf numFmtId="0" fontId="31" fillId="16" borderId="58" xfId="0" applyFont="1" applyFill="1" applyBorder="1" applyAlignment="1">
      <alignment horizontal="center" vertical="center" textRotation="90"/>
    </xf>
    <xf numFmtId="0" fontId="6" fillId="15" borderId="17" xfId="0" applyFont="1" applyFill="1" applyBorder="1" applyAlignment="1">
      <alignment horizontal="center"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58" xfId="0" applyFont="1" applyFill="1" applyBorder="1" applyAlignment="1">
      <alignment horizontal="center" vertical="center"/>
    </xf>
    <xf numFmtId="0" fontId="7" fillId="14" borderId="17" xfId="0" applyFont="1" applyFill="1" applyBorder="1" applyAlignment="1">
      <alignment horizontal="center" vertical="center"/>
    </xf>
    <xf numFmtId="0" fontId="7" fillId="14" borderId="37" xfId="0" applyFont="1" applyFill="1" applyBorder="1" applyAlignment="1">
      <alignment horizontal="center" vertical="center"/>
    </xf>
    <xf numFmtId="0" fontId="7" fillId="14" borderId="58" xfId="0" applyFont="1" applyFill="1" applyBorder="1" applyAlignment="1">
      <alignment horizontal="center" vertical="center"/>
    </xf>
  </cellXfs>
  <cellStyles count="1">
    <cellStyle name="Normal" xfId="0" builtinId="0"/>
  </cellStyles>
  <dxfs count="132"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rgb="FF002060"/>
      </font>
      <fill>
        <patternFill>
          <bgColor rgb="FF002060"/>
        </patternFill>
      </fill>
    </dxf>
    <dxf>
      <font>
        <color rgb="FF92D050"/>
      </font>
      <fill>
        <patternFill>
          <bgColor rgb="FF92D05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>
        <c:manualLayout>
          <c:layoutTarget val="inner"/>
          <c:xMode val="edge"/>
          <c:yMode val="edge"/>
          <c:x val="5.9985945637050717E-2"/>
          <c:y val="6.5140732088795797E-2"/>
          <c:w val="0.91438590174597156"/>
          <c:h val="0.81588004469738362"/>
        </c:manualLayout>
      </c:layout>
      <c:barChart>
        <c:barDir val="col"/>
        <c:grouping val="clustered"/>
        <c:ser>
          <c:idx val="0"/>
          <c:order val="0"/>
          <c:cat>
            <c:strRef>
              <c:f>'Organisation des données'!$E$6:$J$6</c:f>
              <c:strCache>
                <c:ptCount val="6"/>
                <c:pt idx="0">
                  <c:v>Maitrise insuffisante</c:v>
                </c:pt>
                <c:pt idx="1">
                  <c:v>Maitrise fragile</c:v>
                </c:pt>
                <c:pt idx="2">
                  <c:v>Maitrise satisf Palier 1</c:v>
                </c:pt>
                <c:pt idx="3">
                  <c:v>Maitrise satisf Palier 2</c:v>
                </c:pt>
                <c:pt idx="4">
                  <c:v>Maitrise satisf Palier 3</c:v>
                </c:pt>
                <c:pt idx="5">
                  <c:v>Très bonne maitrise</c:v>
                </c:pt>
              </c:strCache>
            </c:strRef>
          </c:cat>
          <c:val>
            <c:numRef>
              <c:f>'Organisation des données'!$E$40:$J$40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79385344"/>
        <c:axId val="79386880"/>
      </c:barChart>
      <c:catAx>
        <c:axId val="79385344"/>
        <c:scaling>
          <c:orientation val="minMax"/>
        </c:scaling>
        <c:axPos val="b"/>
        <c:tickLblPos val="nextTo"/>
        <c:crossAx val="79386880"/>
        <c:crosses val="autoZero"/>
        <c:auto val="1"/>
        <c:lblAlgn val="ctr"/>
        <c:lblOffset val="100"/>
      </c:catAx>
      <c:valAx>
        <c:axId val="79386880"/>
        <c:scaling>
          <c:orientation val="minMax"/>
        </c:scaling>
        <c:axPos val="l"/>
        <c:majorGridlines/>
        <c:numFmt formatCode="General" sourceLinked="1"/>
        <c:tickLblPos val="nextTo"/>
        <c:crossAx val="79385344"/>
        <c:crosses val="autoZero"/>
        <c:crossBetween val="between"/>
        <c:majorUnit val="1"/>
      </c:valAx>
    </c:plotArea>
    <c:plotVisOnly val="1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'Nom6'!$D$98:$D$101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'Nom6'!$F$98:$F$101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84024704"/>
        <c:axId val="84030592"/>
      </c:barChart>
      <c:catAx>
        <c:axId val="84024704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84030592"/>
        <c:crosses val="autoZero"/>
        <c:auto val="1"/>
        <c:lblAlgn val="ctr"/>
        <c:lblOffset val="100"/>
      </c:catAx>
      <c:valAx>
        <c:axId val="84030592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84024704"/>
        <c:crosses val="autoZero"/>
        <c:crossBetween val="between"/>
        <c:majorUnit val="1"/>
      </c:valAx>
    </c:plotArea>
    <c:plotVisOnly val="1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'Nom7'!$D$98:$D$101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'Nom7'!$F$98:$F$101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4121088"/>
        <c:axId val="104122624"/>
      </c:barChart>
      <c:catAx>
        <c:axId val="104121088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4122624"/>
        <c:crosses val="autoZero"/>
        <c:auto val="1"/>
        <c:lblAlgn val="ctr"/>
        <c:lblOffset val="100"/>
      </c:catAx>
      <c:valAx>
        <c:axId val="104122624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4121088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'Nom8'!$D$98:$D$101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'Nom8'!$F$98:$F$101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4281984"/>
        <c:axId val="104283520"/>
      </c:barChart>
      <c:catAx>
        <c:axId val="104281984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4283520"/>
        <c:crosses val="autoZero"/>
        <c:auto val="1"/>
        <c:lblAlgn val="ctr"/>
        <c:lblOffset val="100"/>
      </c:catAx>
      <c:valAx>
        <c:axId val="104283520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4281984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'Nom9'!$D$98:$D$101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'Nom9'!$F$98:$F$101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4426496"/>
        <c:axId val="104461056"/>
      </c:barChart>
      <c:catAx>
        <c:axId val="104426496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4461056"/>
        <c:crosses val="autoZero"/>
        <c:auto val="1"/>
        <c:lblAlgn val="ctr"/>
        <c:lblOffset val="100"/>
      </c:catAx>
      <c:valAx>
        <c:axId val="104461056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4426496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'Nom10'!$D$98:$D$101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'Nom10'!$F$98:$F$101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4874752"/>
        <c:axId val="104876288"/>
      </c:barChart>
      <c:catAx>
        <c:axId val="104874752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4876288"/>
        <c:crosses val="autoZero"/>
        <c:auto val="1"/>
        <c:lblAlgn val="ctr"/>
        <c:lblOffset val="100"/>
      </c:catAx>
      <c:valAx>
        <c:axId val="104876288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4874752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'Nom11'!$D$98:$D$101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'Nom11'!$F$98:$F$101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5252736"/>
        <c:axId val="105254272"/>
      </c:barChart>
      <c:catAx>
        <c:axId val="105252736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5254272"/>
        <c:crosses val="autoZero"/>
        <c:auto val="1"/>
        <c:lblAlgn val="ctr"/>
        <c:lblOffset val="100"/>
      </c:catAx>
      <c:valAx>
        <c:axId val="105254272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5252736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'Nom12'!$D$98:$D$101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'Nom12'!$F$98:$F$101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5372672"/>
        <c:axId val="105521920"/>
      </c:barChart>
      <c:catAx>
        <c:axId val="105372672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5521920"/>
        <c:crosses val="autoZero"/>
        <c:auto val="1"/>
        <c:lblAlgn val="ctr"/>
        <c:lblOffset val="100"/>
      </c:catAx>
      <c:valAx>
        <c:axId val="105521920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5372672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'Nom13'!$D$98:$D$101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'Nom13'!$F$98:$F$101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5501056"/>
        <c:axId val="105502592"/>
      </c:barChart>
      <c:catAx>
        <c:axId val="105501056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5502592"/>
        <c:crosses val="autoZero"/>
        <c:auto val="1"/>
        <c:lblAlgn val="ctr"/>
        <c:lblOffset val="100"/>
      </c:catAx>
      <c:valAx>
        <c:axId val="105502592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5501056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'Nom14'!$D$98:$D$101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'Nom14'!$F$98:$F$101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6178048"/>
        <c:axId val="106179584"/>
      </c:barChart>
      <c:catAx>
        <c:axId val="106178048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6179584"/>
        <c:crosses val="autoZero"/>
        <c:auto val="1"/>
        <c:lblAlgn val="ctr"/>
        <c:lblOffset val="100"/>
      </c:catAx>
      <c:valAx>
        <c:axId val="106179584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6178048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'Nom15'!$D$98:$D$101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'Nom15'!$F$98:$F$101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6158336"/>
        <c:axId val="106164224"/>
      </c:barChart>
      <c:catAx>
        <c:axId val="106158336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6164224"/>
        <c:crosses val="autoZero"/>
        <c:auto val="1"/>
        <c:lblAlgn val="ctr"/>
        <c:lblOffset val="100"/>
      </c:catAx>
      <c:valAx>
        <c:axId val="106164224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6158336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>
        <c:manualLayout>
          <c:layoutTarget val="inner"/>
          <c:xMode val="edge"/>
          <c:yMode val="edge"/>
          <c:x val="5.9985945637050717E-2"/>
          <c:y val="6.5140732088795797E-2"/>
          <c:w val="0.91438590174597156"/>
          <c:h val="0.81588004469738362"/>
        </c:manualLayout>
      </c:layout>
      <c:barChart>
        <c:barDir val="col"/>
        <c:grouping val="clustered"/>
        <c:ser>
          <c:idx val="0"/>
          <c:order val="0"/>
          <c:cat>
            <c:strRef>
              <c:f>'Nombres et calculs'!$E$6:$J$6</c:f>
              <c:strCache>
                <c:ptCount val="6"/>
                <c:pt idx="0">
                  <c:v>Maitrise insuffisante</c:v>
                </c:pt>
                <c:pt idx="1">
                  <c:v>Maitrise fragile</c:v>
                </c:pt>
                <c:pt idx="2">
                  <c:v>Maitrise satisf Palier 1</c:v>
                </c:pt>
                <c:pt idx="3">
                  <c:v>Maitrise satisf Palier 2</c:v>
                </c:pt>
                <c:pt idx="4">
                  <c:v>Maitrise satisf Palier 3</c:v>
                </c:pt>
                <c:pt idx="5">
                  <c:v>Très bonne maitrise</c:v>
                </c:pt>
              </c:strCache>
            </c:strRef>
          </c:cat>
          <c:val>
            <c:numRef>
              <c:f>'Nombres et calculs'!$E$40:$J$40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80410112"/>
        <c:axId val="80411648"/>
      </c:barChart>
      <c:catAx>
        <c:axId val="80410112"/>
        <c:scaling>
          <c:orientation val="minMax"/>
        </c:scaling>
        <c:axPos val="b"/>
        <c:tickLblPos val="nextTo"/>
        <c:crossAx val="80411648"/>
        <c:crosses val="autoZero"/>
        <c:auto val="1"/>
        <c:lblAlgn val="ctr"/>
        <c:lblOffset val="100"/>
      </c:catAx>
      <c:valAx>
        <c:axId val="80411648"/>
        <c:scaling>
          <c:orientation val="minMax"/>
        </c:scaling>
        <c:axPos val="l"/>
        <c:majorGridlines/>
        <c:numFmt formatCode="General" sourceLinked="1"/>
        <c:tickLblPos val="nextTo"/>
        <c:crossAx val="80410112"/>
        <c:crosses val="autoZero"/>
        <c:crossBetween val="between"/>
        <c:majorUnit val="1"/>
      </c:valAx>
    </c:plotArea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'Nom16'!$D$98:$D$101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'Nom16'!$F$98:$F$101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6302848"/>
        <c:axId val="106652800"/>
      </c:barChart>
      <c:catAx>
        <c:axId val="106302848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6652800"/>
        <c:crosses val="autoZero"/>
        <c:auto val="1"/>
        <c:lblAlgn val="ctr"/>
        <c:lblOffset val="100"/>
      </c:catAx>
      <c:valAx>
        <c:axId val="106652800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6302848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'Nom17'!$D$98:$D$101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'Nom17'!$F$98:$F$101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6623744"/>
        <c:axId val="106625280"/>
      </c:barChart>
      <c:catAx>
        <c:axId val="106623744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6625280"/>
        <c:crosses val="autoZero"/>
        <c:auto val="1"/>
        <c:lblAlgn val="ctr"/>
        <c:lblOffset val="100"/>
      </c:catAx>
      <c:valAx>
        <c:axId val="106625280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6623744"/>
        <c:crosses val="autoZero"/>
        <c:crossBetween val="between"/>
        <c:majorUnit val="1"/>
      </c:valAx>
    </c:plotArea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'Nom18'!$D$98:$D$101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'Nom18'!$F$98:$F$101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9795200"/>
        <c:axId val="109796736"/>
      </c:barChart>
      <c:catAx>
        <c:axId val="109795200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9796736"/>
        <c:crosses val="autoZero"/>
        <c:auto val="1"/>
        <c:lblAlgn val="ctr"/>
        <c:lblOffset val="100"/>
      </c:catAx>
      <c:valAx>
        <c:axId val="109796736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9795200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'Nom19'!$D$98:$D$101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'Nom19'!$F$98:$F$101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11053824"/>
        <c:axId val="111080192"/>
      </c:barChart>
      <c:catAx>
        <c:axId val="111053824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11080192"/>
        <c:crosses val="autoZero"/>
        <c:auto val="1"/>
        <c:lblAlgn val="ctr"/>
        <c:lblOffset val="100"/>
      </c:catAx>
      <c:valAx>
        <c:axId val="111080192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11053824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'Nom20'!$D$98:$D$101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'Nom20'!$F$98:$F$101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11485312"/>
        <c:axId val="111486848"/>
      </c:barChart>
      <c:catAx>
        <c:axId val="111485312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11486848"/>
        <c:crosses val="autoZero"/>
        <c:auto val="1"/>
        <c:lblAlgn val="ctr"/>
        <c:lblOffset val="100"/>
      </c:catAx>
      <c:valAx>
        <c:axId val="111486848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11485312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'Nom21'!$D$98:$D$101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'Nom21'!$F$98:$F$101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06547072"/>
        <c:axId val="106548608"/>
      </c:barChart>
      <c:catAx>
        <c:axId val="106547072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06548608"/>
        <c:crosses val="autoZero"/>
        <c:auto val="1"/>
        <c:lblAlgn val="ctr"/>
        <c:lblOffset val="100"/>
      </c:catAx>
      <c:valAx>
        <c:axId val="106548608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06547072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'Nom22'!$D$98:$D$101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'Nom22'!$F$98:$F$101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1395328"/>
        <c:axId val="151409408"/>
      </c:barChart>
      <c:catAx>
        <c:axId val="151395328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1409408"/>
        <c:crosses val="autoZero"/>
        <c:auto val="1"/>
        <c:lblAlgn val="ctr"/>
        <c:lblOffset val="100"/>
      </c:catAx>
      <c:valAx>
        <c:axId val="151409408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1395328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'Nom23'!$D$98:$D$101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'Nom23'!$F$98:$F$101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1589248"/>
        <c:axId val="151590784"/>
      </c:barChart>
      <c:catAx>
        <c:axId val="151589248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1590784"/>
        <c:crosses val="autoZero"/>
        <c:auto val="1"/>
        <c:lblAlgn val="ctr"/>
        <c:lblOffset val="100"/>
      </c:catAx>
      <c:valAx>
        <c:axId val="151590784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1589248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'Nom24'!$D$98:$D$101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'Nom24'!$F$98:$F$101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1713280"/>
        <c:axId val="151714816"/>
      </c:barChart>
      <c:catAx>
        <c:axId val="151713280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1714816"/>
        <c:crosses val="autoZero"/>
        <c:auto val="1"/>
        <c:lblAlgn val="ctr"/>
        <c:lblOffset val="100"/>
      </c:catAx>
      <c:valAx>
        <c:axId val="151714816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1713280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'Nom25'!$D$98:$D$101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'Nom25'!$F$98:$F$101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1902848"/>
        <c:axId val="152043904"/>
      </c:barChart>
      <c:catAx>
        <c:axId val="151902848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2043904"/>
        <c:crosses val="autoZero"/>
        <c:auto val="1"/>
        <c:lblAlgn val="ctr"/>
        <c:lblOffset val="100"/>
      </c:catAx>
      <c:valAx>
        <c:axId val="152043904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1902848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>
        <c:manualLayout>
          <c:layoutTarget val="inner"/>
          <c:xMode val="edge"/>
          <c:yMode val="edge"/>
          <c:x val="5.9985945637050717E-2"/>
          <c:y val="6.5140732088795797E-2"/>
          <c:w val="0.91438590174597156"/>
          <c:h val="0.81588004469738362"/>
        </c:manualLayout>
      </c:layout>
      <c:barChart>
        <c:barDir val="col"/>
        <c:grouping val="clustered"/>
        <c:ser>
          <c:idx val="0"/>
          <c:order val="0"/>
          <c:cat>
            <c:strRef>
              <c:f>'Géométrie du calcul'!$E$6:$J$6</c:f>
              <c:strCache>
                <c:ptCount val="6"/>
                <c:pt idx="0">
                  <c:v>Maitrise insuffisante</c:v>
                </c:pt>
                <c:pt idx="1">
                  <c:v>Maitrise fragile</c:v>
                </c:pt>
                <c:pt idx="2">
                  <c:v>Maitrise satisf Palier 1</c:v>
                </c:pt>
                <c:pt idx="3">
                  <c:v>Maitrise satisf Palier 2</c:v>
                </c:pt>
                <c:pt idx="4">
                  <c:v>Maitrise satisf Palier 3</c:v>
                </c:pt>
                <c:pt idx="5">
                  <c:v>Très bonne maitrise</c:v>
                </c:pt>
              </c:strCache>
            </c:strRef>
          </c:cat>
          <c:val>
            <c:numRef>
              <c:f>'Géométrie du calcul'!$E$40:$J$40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80484608"/>
        <c:axId val="80486400"/>
      </c:barChart>
      <c:catAx>
        <c:axId val="80484608"/>
        <c:scaling>
          <c:orientation val="minMax"/>
        </c:scaling>
        <c:axPos val="b"/>
        <c:tickLblPos val="nextTo"/>
        <c:crossAx val="80486400"/>
        <c:crosses val="autoZero"/>
        <c:auto val="1"/>
        <c:lblAlgn val="ctr"/>
        <c:lblOffset val="100"/>
      </c:catAx>
      <c:valAx>
        <c:axId val="80486400"/>
        <c:scaling>
          <c:orientation val="minMax"/>
        </c:scaling>
        <c:axPos val="l"/>
        <c:majorGridlines/>
        <c:numFmt formatCode="General" sourceLinked="1"/>
        <c:tickLblPos val="nextTo"/>
        <c:crossAx val="80484608"/>
        <c:crosses val="autoZero"/>
        <c:crossBetween val="between"/>
        <c:majorUnit val="1"/>
      </c:valAx>
    </c:plotArea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'Nom26'!$D$98:$D$101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'Nom26'!$F$98:$F$101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2149376"/>
        <c:axId val="152380544"/>
      </c:barChart>
      <c:catAx>
        <c:axId val="152149376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2380544"/>
        <c:crosses val="autoZero"/>
        <c:auto val="1"/>
        <c:lblAlgn val="ctr"/>
        <c:lblOffset val="100"/>
      </c:catAx>
      <c:valAx>
        <c:axId val="152380544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2149376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'Nom27'!$D$98:$D$101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'Nom27'!$F$98:$F$101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2367872"/>
        <c:axId val="152369408"/>
      </c:barChart>
      <c:catAx>
        <c:axId val="152367872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2369408"/>
        <c:crosses val="autoZero"/>
        <c:auto val="1"/>
        <c:lblAlgn val="ctr"/>
        <c:lblOffset val="100"/>
      </c:catAx>
      <c:valAx>
        <c:axId val="152369408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2367872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'Nom28'!$D$98:$D$101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'Nom28'!$F$98:$F$101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2897408"/>
        <c:axId val="152898944"/>
      </c:barChart>
      <c:catAx>
        <c:axId val="152897408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2898944"/>
        <c:crosses val="autoZero"/>
        <c:auto val="1"/>
        <c:lblAlgn val="ctr"/>
        <c:lblOffset val="100"/>
      </c:catAx>
      <c:valAx>
        <c:axId val="152898944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2897408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'Nom29'!$D$98:$D$101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'Nom29'!$F$98:$F$101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2894464"/>
        <c:axId val="153092864"/>
      </c:barChart>
      <c:catAx>
        <c:axId val="152894464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3092864"/>
        <c:crosses val="autoZero"/>
        <c:auto val="1"/>
        <c:lblAlgn val="ctr"/>
        <c:lblOffset val="100"/>
      </c:catAx>
      <c:valAx>
        <c:axId val="153092864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2894464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'Nom30'!$D$98:$D$101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'Nom30'!$F$98:$F$101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3297280"/>
        <c:axId val="153298816"/>
      </c:barChart>
      <c:catAx>
        <c:axId val="153297280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3298816"/>
        <c:crosses val="autoZero"/>
        <c:auto val="1"/>
        <c:lblAlgn val="ctr"/>
        <c:lblOffset val="100"/>
      </c:catAx>
      <c:valAx>
        <c:axId val="153298816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3297280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'Nom31'!$D$98:$D$101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'Nom31'!$F$98:$F$101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3409024"/>
        <c:axId val="153410560"/>
      </c:barChart>
      <c:catAx>
        <c:axId val="153409024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3410560"/>
        <c:crosses val="autoZero"/>
        <c:auto val="1"/>
        <c:lblAlgn val="ctr"/>
        <c:lblOffset val="100"/>
      </c:catAx>
      <c:valAx>
        <c:axId val="153410560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3409024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'Nom32'!$D$98:$D$101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'Nom32'!$F$98:$F$101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3631360"/>
        <c:axId val="153641344"/>
      </c:barChart>
      <c:catAx>
        <c:axId val="153631360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3641344"/>
        <c:crosses val="autoZero"/>
        <c:auto val="1"/>
        <c:lblAlgn val="ctr"/>
        <c:lblOffset val="100"/>
      </c:catAx>
      <c:valAx>
        <c:axId val="153641344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3631360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 Exemple'!$D$98:$D$101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 Exemple'!$F$98:$F$101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4218496"/>
        <c:axId val="154220032"/>
      </c:barChart>
      <c:catAx>
        <c:axId val="154218496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154220032"/>
        <c:crosses val="autoZero"/>
        <c:auto val="1"/>
        <c:lblAlgn val="ctr"/>
        <c:lblOffset val="100"/>
      </c:catAx>
      <c:valAx>
        <c:axId val="154220032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154218496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>
        <c:manualLayout>
          <c:layoutTarget val="inner"/>
          <c:xMode val="edge"/>
          <c:yMode val="edge"/>
          <c:x val="5.9985945637050717E-2"/>
          <c:y val="6.5140732088795797E-2"/>
          <c:w val="0.91438590174597156"/>
          <c:h val="0.81588004469738362"/>
        </c:manualLayout>
      </c:layout>
      <c:barChart>
        <c:barDir val="col"/>
        <c:grouping val="clustered"/>
        <c:ser>
          <c:idx val="0"/>
          <c:order val="0"/>
          <c:cat>
            <c:strRef>
              <c:f>'Résol. algéb. pbm'!$E$6:$J$6</c:f>
              <c:strCache>
                <c:ptCount val="6"/>
                <c:pt idx="0">
                  <c:v>Maitrise insuffisante</c:v>
                </c:pt>
                <c:pt idx="1">
                  <c:v>Maitrise fragile</c:v>
                </c:pt>
                <c:pt idx="2">
                  <c:v>Maitrise satisf Palier 1</c:v>
                </c:pt>
                <c:pt idx="3">
                  <c:v>Maitrise satisf Palier 2</c:v>
                </c:pt>
                <c:pt idx="4">
                  <c:v>Maitrise satisf Palier 3</c:v>
                </c:pt>
                <c:pt idx="5">
                  <c:v>Très bonne maitrise</c:v>
                </c:pt>
              </c:strCache>
            </c:strRef>
          </c:cat>
          <c:val>
            <c:numRef>
              <c:f>'Résol. algéb. pbm'!$E$40:$J$40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80698368"/>
        <c:axId val="80724736"/>
      </c:barChart>
      <c:catAx>
        <c:axId val="80698368"/>
        <c:scaling>
          <c:orientation val="minMax"/>
        </c:scaling>
        <c:axPos val="b"/>
        <c:tickLblPos val="nextTo"/>
        <c:crossAx val="80724736"/>
        <c:crosses val="autoZero"/>
        <c:auto val="1"/>
        <c:lblAlgn val="ctr"/>
        <c:lblOffset val="100"/>
      </c:catAx>
      <c:valAx>
        <c:axId val="80724736"/>
        <c:scaling>
          <c:orientation val="minMax"/>
        </c:scaling>
        <c:axPos val="l"/>
        <c:majorGridlines/>
        <c:numFmt formatCode="General" sourceLinked="1"/>
        <c:tickLblPos val="nextTo"/>
        <c:crossAx val="80698368"/>
        <c:crosses val="autoZero"/>
        <c:crossBetween val="between"/>
        <c:majorUnit val="1"/>
      </c:valAx>
    </c:plotArea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'Nom1'!$D$98:$D$101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'Nom1'!$F$98:$F$101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80860672"/>
        <c:axId val="80862208"/>
      </c:barChart>
      <c:catAx>
        <c:axId val="80860672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80862208"/>
        <c:crosses val="autoZero"/>
        <c:auto val="1"/>
        <c:lblAlgn val="ctr"/>
        <c:lblOffset val="100"/>
      </c:catAx>
      <c:valAx>
        <c:axId val="80862208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80860672"/>
        <c:crosses val="autoZero"/>
        <c:crossBetween val="between"/>
        <c:majorUnit val="1"/>
      </c:valAx>
    </c:plotArea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'Nom2'!$D$98:$D$101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'Nom2'!$F$98:$F$101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80980608"/>
        <c:axId val="81072512"/>
      </c:barChart>
      <c:catAx>
        <c:axId val="80980608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81072512"/>
        <c:crosses val="autoZero"/>
        <c:auto val="1"/>
        <c:lblAlgn val="ctr"/>
        <c:lblOffset val="100"/>
      </c:catAx>
      <c:valAx>
        <c:axId val="81072512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80980608"/>
        <c:crosses val="autoZero"/>
        <c:crossBetween val="between"/>
        <c:majorUnit val="1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'Nom3'!$D$98:$D$101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'Nom3'!$F$98:$F$101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81248256"/>
        <c:axId val="81249792"/>
      </c:barChart>
      <c:catAx>
        <c:axId val="81248256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81249792"/>
        <c:crosses val="autoZero"/>
        <c:auto val="1"/>
        <c:lblAlgn val="ctr"/>
        <c:lblOffset val="100"/>
      </c:catAx>
      <c:valAx>
        <c:axId val="81249792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81248256"/>
        <c:crosses val="autoZero"/>
        <c:crossBetween val="between"/>
        <c:majorUnit val="1"/>
      </c:valAx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'Nom4'!$D$98:$D$101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'Nom4'!$F$98:$F$101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81601664"/>
        <c:axId val="81603200"/>
      </c:barChart>
      <c:catAx>
        <c:axId val="81601664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81603200"/>
        <c:crosses val="autoZero"/>
        <c:auto val="1"/>
        <c:lblAlgn val="ctr"/>
        <c:lblOffset val="100"/>
      </c:catAx>
      <c:valAx>
        <c:axId val="81603200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81601664"/>
        <c:crosses val="autoZero"/>
        <c:crossBetween val="between"/>
        <c:majorUnit val="1"/>
      </c:valAx>
    </c:plotArea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plotArea>
      <c:layout/>
      <c:barChart>
        <c:barDir val="col"/>
        <c:grouping val="clustered"/>
        <c:ser>
          <c:idx val="0"/>
          <c:order val="0"/>
          <c:cat>
            <c:strRef>
              <c:f>'Nom5'!$D$98:$D$101</c:f>
              <c:strCache>
                <c:ptCount val="4"/>
                <c:pt idx="0">
                  <c:v>Organisation et gestion de données</c:v>
                </c:pt>
                <c:pt idx="1">
                  <c:v>Nombres et calculs</c:v>
                </c:pt>
                <c:pt idx="2">
                  <c:v>Géométrie du calcul</c:v>
                </c:pt>
                <c:pt idx="3">
                  <c:v>Résolution algébrique des problèmes</c:v>
                </c:pt>
              </c:strCache>
            </c:strRef>
          </c:cat>
          <c:val>
            <c:numRef>
              <c:f>'Nom5'!$F$98:$F$101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80582912"/>
        <c:axId val="80601088"/>
      </c:barChart>
      <c:catAx>
        <c:axId val="80582912"/>
        <c:scaling>
          <c:orientation val="minMax"/>
        </c:scaling>
        <c:axPos val="b"/>
        <c:tickLblPos val="nextTo"/>
        <c:txPr>
          <a:bodyPr/>
          <a:lstStyle/>
          <a:p>
            <a:pPr>
              <a:defRPr sz="1200" baseline="0"/>
            </a:pPr>
            <a:endParaRPr lang="fr-FR"/>
          </a:p>
        </c:txPr>
        <c:crossAx val="80601088"/>
        <c:crosses val="autoZero"/>
        <c:auto val="1"/>
        <c:lblAlgn val="ctr"/>
        <c:lblOffset val="100"/>
      </c:catAx>
      <c:valAx>
        <c:axId val="80601088"/>
        <c:scaling>
          <c:orientation val="minMax"/>
          <c:max val="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sz="1600"/>
            </a:pPr>
            <a:endParaRPr lang="fr-FR"/>
          </a:p>
        </c:txPr>
        <c:crossAx val="80582912"/>
        <c:crosses val="autoZero"/>
        <c:crossBetween val="between"/>
        <c:majorUnit val="1"/>
      </c:valAx>
    </c:plotArea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40</xdr:row>
      <xdr:rowOff>85725</xdr:rowOff>
    </xdr:from>
    <xdr:to>
      <xdr:col>8</xdr:col>
      <xdr:colOff>161924</xdr:colOff>
      <xdr:row>60</xdr:row>
      <xdr:rowOff>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40</xdr:row>
      <xdr:rowOff>85725</xdr:rowOff>
    </xdr:from>
    <xdr:to>
      <xdr:col>8</xdr:col>
      <xdr:colOff>161924</xdr:colOff>
      <xdr:row>60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40</xdr:row>
      <xdr:rowOff>85725</xdr:rowOff>
    </xdr:from>
    <xdr:to>
      <xdr:col>8</xdr:col>
      <xdr:colOff>161924</xdr:colOff>
      <xdr:row>60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40</xdr:row>
      <xdr:rowOff>85725</xdr:rowOff>
    </xdr:from>
    <xdr:to>
      <xdr:col>8</xdr:col>
      <xdr:colOff>161924</xdr:colOff>
      <xdr:row>60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941294</xdr:colOff>
      <xdr:row>102</xdr:row>
      <xdr:rowOff>78442</xdr:rowOff>
    </xdr:from>
    <xdr:to>
      <xdr:col>7</xdr:col>
      <xdr:colOff>630890</xdr:colOff>
      <xdr:row>122</xdr:row>
      <xdr:rowOff>22413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51"/>
  <sheetViews>
    <sheetView zoomScale="55" zoomScaleNormal="55" workbookViewId="0">
      <selection activeCell="I61" sqref="I61"/>
    </sheetView>
  </sheetViews>
  <sheetFormatPr baseColWidth="10" defaultRowHeight="21"/>
  <cols>
    <col min="1" max="1" width="35.42578125" style="4" customWidth="1"/>
    <col min="2" max="2" width="166.28515625" style="53" customWidth="1"/>
    <col min="3" max="4" width="35.85546875" style="13" customWidth="1"/>
    <col min="5" max="5" width="18.42578125" style="13" customWidth="1"/>
    <col min="6" max="16384" width="11.42578125" style="53"/>
  </cols>
  <sheetData>
    <row r="1" spans="1:20" ht="33" customHeight="1">
      <c r="A1" s="246"/>
      <c r="B1" s="246"/>
      <c r="C1" s="247"/>
      <c r="D1" s="247"/>
      <c r="E1" s="247"/>
    </row>
    <row r="2" spans="1:20" ht="33" customHeight="1">
      <c r="A2" s="248"/>
      <c r="B2" s="249" t="s">
        <v>173</v>
      </c>
      <c r="C2" s="248"/>
      <c r="D2" s="248"/>
      <c r="E2" s="248"/>
    </row>
    <row r="3" spans="1:20" ht="31.5">
      <c r="A3" s="14"/>
      <c r="B3" s="26"/>
      <c r="C3" s="14"/>
      <c r="D3" s="14"/>
      <c r="E3" s="14"/>
    </row>
    <row r="4" spans="1:20" ht="39" customHeight="1">
      <c r="A4" s="56" t="s">
        <v>81</v>
      </c>
      <c r="B4" s="56" t="s">
        <v>72</v>
      </c>
      <c r="C4" s="56" t="s">
        <v>3</v>
      </c>
      <c r="D4" s="56" t="s">
        <v>174</v>
      </c>
      <c r="E4" s="56" t="s">
        <v>202</v>
      </c>
    </row>
    <row r="5" spans="1:20" ht="39" customHeight="1">
      <c r="A5" s="55" t="s">
        <v>73</v>
      </c>
      <c r="B5" s="93" t="s">
        <v>74</v>
      </c>
      <c r="C5" s="27" t="s">
        <v>0</v>
      </c>
      <c r="D5" s="258" t="s">
        <v>176</v>
      </c>
      <c r="E5" s="258">
        <v>1</v>
      </c>
    </row>
    <row r="6" spans="1:20" ht="39" customHeight="1">
      <c r="A6" s="294" t="s">
        <v>75</v>
      </c>
      <c r="B6" s="93" t="s">
        <v>82</v>
      </c>
      <c r="C6" s="27" t="s">
        <v>76</v>
      </c>
      <c r="D6" s="258" t="s">
        <v>177</v>
      </c>
      <c r="E6" s="258">
        <f>E5+1</f>
        <v>2</v>
      </c>
    </row>
    <row r="7" spans="1:20" ht="39" customHeight="1">
      <c r="A7" s="294"/>
      <c r="B7" s="93" t="s">
        <v>83</v>
      </c>
      <c r="C7" s="27" t="s">
        <v>0</v>
      </c>
      <c r="D7" s="258" t="s">
        <v>178</v>
      </c>
      <c r="E7" s="258">
        <f t="shared" ref="E7:E70" si="0">E6+1</f>
        <v>3</v>
      </c>
    </row>
    <row r="8" spans="1:20" ht="39" customHeight="1">
      <c r="A8" s="294"/>
      <c r="B8" s="93" t="s">
        <v>84</v>
      </c>
      <c r="C8" s="27" t="s">
        <v>1</v>
      </c>
      <c r="D8" s="258" t="s">
        <v>179</v>
      </c>
      <c r="E8" s="258">
        <f t="shared" si="0"/>
        <v>4</v>
      </c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</row>
    <row r="9" spans="1:20" ht="39" customHeight="1">
      <c r="A9" s="294"/>
      <c r="B9" s="93" t="s">
        <v>85</v>
      </c>
      <c r="C9" s="27" t="s">
        <v>1</v>
      </c>
      <c r="D9" s="258" t="s">
        <v>180</v>
      </c>
      <c r="E9" s="258">
        <f t="shared" si="0"/>
        <v>5</v>
      </c>
      <c r="J9" s="57"/>
      <c r="K9" s="58"/>
      <c r="L9" s="57"/>
      <c r="M9" s="57"/>
      <c r="N9" s="57"/>
      <c r="O9" s="57"/>
      <c r="P9" s="57"/>
      <c r="Q9" s="57"/>
      <c r="R9" s="57"/>
      <c r="S9" s="57"/>
      <c r="T9" s="57"/>
    </row>
    <row r="10" spans="1:20" ht="39" customHeight="1">
      <c r="A10" s="294"/>
      <c r="B10" s="93" t="s">
        <v>86</v>
      </c>
      <c r="C10" s="27" t="s">
        <v>1</v>
      </c>
      <c r="D10" s="258" t="s">
        <v>181</v>
      </c>
      <c r="E10" s="258">
        <f t="shared" si="0"/>
        <v>6</v>
      </c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</row>
    <row r="11" spans="1:20" ht="39" customHeight="1">
      <c r="A11" s="294"/>
      <c r="B11" s="93" t="s">
        <v>87</v>
      </c>
      <c r="C11" s="27" t="s">
        <v>0</v>
      </c>
      <c r="D11" s="258" t="s">
        <v>182</v>
      </c>
      <c r="E11" s="258">
        <f t="shared" si="0"/>
        <v>7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</row>
    <row r="12" spans="1:20" ht="39" customHeight="1">
      <c r="A12" s="294"/>
      <c r="B12" s="93" t="s">
        <v>88</v>
      </c>
      <c r="C12" s="27" t="s">
        <v>2</v>
      </c>
      <c r="D12" s="258" t="s">
        <v>183</v>
      </c>
      <c r="E12" s="258">
        <f t="shared" si="0"/>
        <v>8</v>
      </c>
    </row>
    <row r="13" spans="1:20" ht="39" customHeight="1">
      <c r="A13" s="294" t="s">
        <v>78</v>
      </c>
      <c r="B13" s="93" t="s">
        <v>89</v>
      </c>
      <c r="C13" s="27" t="s">
        <v>1</v>
      </c>
      <c r="D13" s="258" t="s">
        <v>175</v>
      </c>
      <c r="E13" s="258">
        <f t="shared" si="0"/>
        <v>9</v>
      </c>
    </row>
    <row r="14" spans="1:20" ht="39" customHeight="1">
      <c r="A14" s="294"/>
      <c r="B14" s="93" t="s">
        <v>90</v>
      </c>
      <c r="C14" s="27" t="s">
        <v>0</v>
      </c>
      <c r="D14" s="258" t="s">
        <v>184</v>
      </c>
      <c r="E14" s="258">
        <f t="shared" si="0"/>
        <v>10</v>
      </c>
    </row>
    <row r="15" spans="1:20" ht="39" customHeight="1">
      <c r="A15" s="294"/>
      <c r="B15" s="93" t="s">
        <v>91</v>
      </c>
      <c r="C15" s="27" t="s">
        <v>0</v>
      </c>
      <c r="D15" s="258" t="s">
        <v>185</v>
      </c>
      <c r="E15" s="258">
        <f t="shared" si="0"/>
        <v>11</v>
      </c>
    </row>
    <row r="16" spans="1:20" ht="39" customHeight="1">
      <c r="A16" s="294"/>
      <c r="B16" s="93" t="s">
        <v>92</v>
      </c>
      <c r="C16" s="27" t="s">
        <v>1</v>
      </c>
      <c r="D16" s="258" t="s">
        <v>186</v>
      </c>
      <c r="E16" s="258">
        <f t="shared" si="0"/>
        <v>12</v>
      </c>
    </row>
    <row r="17" spans="1:5" ht="39" customHeight="1">
      <c r="A17" s="294" t="s">
        <v>79</v>
      </c>
      <c r="B17" s="93" t="s">
        <v>93</v>
      </c>
      <c r="C17" s="27" t="s">
        <v>1</v>
      </c>
      <c r="D17" s="258" t="s">
        <v>187</v>
      </c>
      <c r="E17" s="258">
        <f t="shared" si="0"/>
        <v>13</v>
      </c>
    </row>
    <row r="18" spans="1:5" ht="39" customHeight="1">
      <c r="A18" s="294"/>
      <c r="B18" s="93" t="s">
        <v>94</v>
      </c>
      <c r="C18" s="27" t="s">
        <v>1</v>
      </c>
      <c r="D18" s="258" t="s">
        <v>188</v>
      </c>
      <c r="E18" s="258">
        <f t="shared" si="0"/>
        <v>14</v>
      </c>
    </row>
    <row r="19" spans="1:5" ht="39" customHeight="1">
      <c r="A19" s="294"/>
      <c r="B19" s="93" t="s">
        <v>95</v>
      </c>
      <c r="C19" s="27" t="s">
        <v>76</v>
      </c>
      <c r="D19" s="258" t="s">
        <v>189</v>
      </c>
      <c r="E19" s="258">
        <f t="shared" si="0"/>
        <v>15</v>
      </c>
    </row>
    <row r="20" spans="1:5" ht="39" customHeight="1">
      <c r="A20" s="294"/>
      <c r="B20" s="93" t="s">
        <v>96</v>
      </c>
      <c r="C20" s="27" t="s">
        <v>1</v>
      </c>
      <c r="D20" s="258" t="s">
        <v>190</v>
      </c>
      <c r="E20" s="258">
        <f t="shared" si="0"/>
        <v>16</v>
      </c>
    </row>
    <row r="21" spans="1:5" ht="39" customHeight="1">
      <c r="A21" s="294"/>
      <c r="B21" s="93" t="s">
        <v>97</v>
      </c>
      <c r="C21" s="27" t="s">
        <v>76</v>
      </c>
      <c r="D21" s="258" t="s">
        <v>191</v>
      </c>
      <c r="E21" s="258">
        <f t="shared" si="0"/>
        <v>17</v>
      </c>
    </row>
    <row r="22" spans="1:5" ht="39" customHeight="1">
      <c r="A22" s="294" t="s">
        <v>77</v>
      </c>
      <c r="B22" s="93" t="s">
        <v>98</v>
      </c>
      <c r="C22" s="27" t="s">
        <v>1</v>
      </c>
      <c r="D22" s="258" t="s">
        <v>192</v>
      </c>
      <c r="E22" s="258">
        <f t="shared" si="0"/>
        <v>18</v>
      </c>
    </row>
    <row r="23" spans="1:5" ht="39" customHeight="1">
      <c r="A23" s="294"/>
      <c r="B23" s="93" t="s">
        <v>99</v>
      </c>
      <c r="C23" s="27" t="s">
        <v>1</v>
      </c>
      <c r="D23" s="258" t="s">
        <v>193</v>
      </c>
      <c r="E23" s="258">
        <f t="shared" si="0"/>
        <v>19</v>
      </c>
    </row>
    <row r="24" spans="1:5" ht="39" customHeight="1">
      <c r="A24" s="294"/>
      <c r="B24" s="93" t="s">
        <v>102</v>
      </c>
      <c r="C24" s="27" t="s">
        <v>76</v>
      </c>
      <c r="D24" s="258" t="s">
        <v>194</v>
      </c>
      <c r="E24" s="258">
        <f t="shared" si="0"/>
        <v>20</v>
      </c>
    </row>
    <row r="25" spans="1:5" ht="39" customHeight="1">
      <c r="A25" s="294" t="s">
        <v>80</v>
      </c>
      <c r="B25" s="93" t="s">
        <v>101</v>
      </c>
      <c r="C25" s="27" t="s">
        <v>76</v>
      </c>
      <c r="D25" s="258" t="s">
        <v>197</v>
      </c>
      <c r="E25" s="258">
        <f t="shared" si="0"/>
        <v>21</v>
      </c>
    </row>
    <row r="26" spans="1:5" ht="39" customHeight="1">
      <c r="A26" s="294"/>
      <c r="B26" s="93" t="s">
        <v>100</v>
      </c>
      <c r="C26" s="27" t="s">
        <v>1</v>
      </c>
      <c r="D26" s="258" t="s">
        <v>198</v>
      </c>
      <c r="E26" s="258">
        <f t="shared" si="0"/>
        <v>22</v>
      </c>
    </row>
    <row r="27" spans="1:5" ht="39" customHeight="1">
      <c r="A27" s="294"/>
      <c r="B27" s="130" t="s">
        <v>203</v>
      </c>
      <c r="C27" s="27" t="s">
        <v>2</v>
      </c>
      <c r="D27" s="258" t="s">
        <v>199</v>
      </c>
      <c r="E27" s="258">
        <f t="shared" si="0"/>
        <v>23</v>
      </c>
    </row>
    <row r="28" spans="1:5" ht="39" customHeight="1">
      <c r="A28" s="127"/>
      <c r="B28" s="128"/>
      <c r="C28" s="126"/>
      <c r="D28" s="258"/>
      <c r="E28" s="258"/>
    </row>
    <row r="29" spans="1:5" ht="39" customHeight="1">
      <c r="A29" s="56" t="s">
        <v>81</v>
      </c>
      <c r="B29" s="56" t="s">
        <v>107</v>
      </c>
      <c r="C29" s="56" t="s">
        <v>3</v>
      </c>
      <c r="D29" s="56" t="s">
        <v>174</v>
      </c>
      <c r="E29" s="56" t="s">
        <v>202</v>
      </c>
    </row>
    <row r="30" spans="1:5" ht="39" customHeight="1">
      <c r="A30" s="295" t="s">
        <v>73</v>
      </c>
      <c r="B30" s="130" t="s">
        <v>111</v>
      </c>
      <c r="C30" s="27" t="s">
        <v>1</v>
      </c>
      <c r="D30" s="258" t="s">
        <v>176</v>
      </c>
      <c r="E30" s="258">
        <f>E27+1</f>
        <v>24</v>
      </c>
    </row>
    <row r="31" spans="1:5" ht="39" customHeight="1">
      <c r="A31" s="295"/>
      <c r="B31" s="130" t="s">
        <v>112</v>
      </c>
      <c r="C31" s="27" t="s">
        <v>0</v>
      </c>
      <c r="D31" s="258" t="s">
        <v>195</v>
      </c>
      <c r="E31" s="258">
        <f t="shared" si="0"/>
        <v>25</v>
      </c>
    </row>
    <row r="32" spans="1:5" ht="39" customHeight="1">
      <c r="A32" s="295"/>
      <c r="B32" s="130" t="s">
        <v>113</v>
      </c>
      <c r="C32" s="27" t="s">
        <v>0</v>
      </c>
      <c r="D32" s="258" t="s">
        <v>196</v>
      </c>
      <c r="E32" s="258">
        <f t="shared" si="0"/>
        <v>26</v>
      </c>
    </row>
    <row r="33" spans="1:5" ht="39" customHeight="1">
      <c r="A33" s="295" t="s">
        <v>75</v>
      </c>
      <c r="B33" s="130" t="s">
        <v>114</v>
      </c>
      <c r="C33" s="27" t="s">
        <v>0</v>
      </c>
      <c r="D33" s="258" t="s">
        <v>177</v>
      </c>
      <c r="E33" s="258">
        <f t="shared" si="0"/>
        <v>27</v>
      </c>
    </row>
    <row r="34" spans="1:5" ht="39" customHeight="1">
      <c r="A34" s="295"/>
      <c r="B34" s="130" t="s">
        <v>115</v>
      </c>
      <c r="C34" s="27" t="s">
        <v>0</v>
      </c>
      <c r="D34" s="258" t="s">
        <v>178</v>
      </c>
      <c r="E34" s="258">
        <f t="shared" si="0"/>
        <v>28</v>
      </c>
    </row>
    <row r="35" spans="1:5" ht="39" customHeight="1">
      <c r="A35" s="295"/>
      <c r="B35" s="130" t="s">
        <v>116</v>
      </c>
      <c r="C35" s="27" t="s">
        <v>0</v>
      </c>
      <c r="D35" s="258" t="s">
        <v>179</v>
      </c>
      <c r="E35" s="258">
        <f t="shared" si="0"/>
        <v>29</v>
      </c>
    </row>
    <row r="36" spans="1:5" ht="39" customHeight="1">
      <c r="A36" s="295"/>
      <c r="B36" s="130" t="s">
        <v>117</v>
      </c>
      <c r="C36" s="27" t="s">
        <v>1</v>
      </c>
      <c r="D36" s="258" t="s">
        <v>180</v>
      </c>
      <c r="E36" s="258">
        <f t="shared" si="0"/>
        <v>30</v>
      </c>
    </row>
    <row r="37" spans="1:5" ht="39" customHeight="1">
      <c r="A37" s="295"/>
      <c r="B37" s="130" t="s">
        <v>118</v>
      </c>
      <c r="C37" s="27" t="s">
        <v>2</v>
      </c>
      <c r="D37" s="258" t="s">
        <v>181</v>
      </c>
      <c r="E37" s="258">
        <f t="shared" si="0"/>
        <v>31</v>
      </c>
    </row>
    <row r="38" spans="1:5" ht="39" customHeight="1">
      <c r="A38" s="295"/>
      <c r="B38" s="130" t="s">
        <v>119</v>
      </c>
      <c r="C38" s="27" t="s">
        <v>0</v>
      </c>
      <c r="D38" s="258" t="s">
        <v>182</v>
      </c>
      <c r="E38" s="258">
        <f t="shared" si="0"/>
        <v>32</v>
      </c>
    </row>
    <row r="39" spans="1:5" ht="39" customHeight="1">
      <c r="A39" s="295"/>
      <c r="B39" s="130" t="s">
        <v>120</v>
      </c>
      <c r="C39" s="27" t="s">
        <v>2</v>
      </c>
      <c r="D39" s="258" t="s">
        <v>183</v>
      </c>
      <c r="E39" s="258">
        <f t="shared" si="0"/>
        <v>33</v>
      </c>
    </row>
    <row r="40" spans="1:5" ht="39" customHeight="1">
      <c r="A40" s="295" t="s">
        <v>78</v>
      </c>
      <c r="B40" s="130" t="s">
        <v>121</v>
      </c>
      <c r="C40" s="27" t="s">
        <v>76</v>
      </c>
      <c r="D40" s="258" t="s">
        <v>175</v>
      </c>
      <c r="E40" s="258">
        <f t="shared" si="0"/>
        <v>34</v>
      </c>
    </row>
    <row r="41" spans="1:5" ht="39" customHeight="1">
      <c r="A41" s="295"/>
      <c r="B41" s="130" t="s">
        <v>122</v>
      </c>
      <c r="C41" s="27" t="s">
        <v>0</v>
      </c>
      <c r="D41" s="258" t="s">
        <v>184</v>
      </c>
      <c r="E41" s="258">
        <f t="shared" si="0"/>
        <v>35</v>
      </c>
    </row>
    <row r="42" spans="1:5" ht="39" customHeight="1">
      <c r="A42" s="295"/>
      <c r="B42" s="130" t="s">
        <v>123</v>
      </c>
      <c r="C42" s="27" t="s">
        <v>1</v>
      </c>
      <c r="D42" s="258" t="s">
        <v>185</v>
      </c>
      <c r="E42" s="258">
        <f t="shared" si="0"/>
        <v>36</v>
      </c>
    </row>
    <row r="43" spans="1:5" ht="39" customHeight="1">
      <c r="A43" s="295"/>
      <c r="B43" s="130" t="s">
        <v>124</v>
      </c>
      <c r="C43" s="27" t="s">
        <v>1</v>
      </c>
      <c r="D43" s="258" t="s">
        <v>186</v>
      </c>
      <c r="E43" s="258">
        <f t="shared" si="0"/>
        <v>37</v>
      </c>
    </row>
    <row r="44" spans="1:5" ht="39" customHeight="1">
      <c r="A44" s="295" t="s">
        <v>79</v>
      </c>
      <c r="B44" s="130" t="s">
        <v>125</v>
      </c>
      <c r="C44" s="27" t="s">
        <v>1</v>
      </c>
      <c r="D44" s="258" t="s">
        <v>187</v>
      </c>
      <c r="E44" s="258">
        <f t="shared" si="0"/>
        <v>38</v>
      </c>
    </row>
    <row r="45" spans="1:5" ht="39" customHeight="1">
      <c r="A45" s="295"/>
      <c r="B45" s="130" t="s">
        <v>126</v>
      </c>
      <c r="C45" s="27" t="s">
        <v>0</v>
      </c>
      <c r="D45" s="258" t="s">
        <v>188</v>
      </c>
      <c r="E45" s="258">
        <f t="shared" si="0"/>
        <v>39</v>
      </c>
    </row>
    <row r="46" spans="1:5" ht="39" customHeight="1">
      <c r="A46" s="295"/>
      <c r="B46" s="130" t="s">
        <v>122</v>
      </c>
      <c r="C46" s="27" t="s">
        <v>0</v>
      </c>
      <c r="D46" s="258" t="s">
        <v>189</v>
      </c>
      <c r="E46" s="258">
        <f t="shared" si="0"/>
        <v>40</v>
      </c>
    </row>
    <row r="47" spans="1:5" ht="39" customHeight="1">
      <c r="A47" s="295"/>
      <c r="B47" s="130" t="s">
        <v>127</v>
      </c>
      <c r="C47" s="27" t="s">
        <v>76</v>
      </c>
      <c r="D47" s="258" t="s">
        <v>192</v>
      </c>
      <c r="E47" s="258">
        <f t="shared" si="0"/>
        <v>41</v>
      </c>
    </row>
    <row r="48" spans="1:5" ht="39" customHeight="1">
      <c r="A48" s="295" t="s">
        <v>77</v>
      </c>
      <c r="B48" s="130" t="s">
        <v>128</v>
      </c>
      <c r="C48" s="27" t="s">
        <v>1</v>
      </c>
      <c r="D48" s="258" t="s">
        <v>193</v>
      </c>
      <c r="E48" s="258">
        <f t="shared" si="0"/>
        <v>42</v>
      </c>
    </row>
    <row r="49" spans="1:9" ht="39" customHeight="1">
      <c r="A49" s="295"/>
      <c r="B49" s="130" t="s">
        <v>129</v>
      </c>
      <c r="C49" s="27" t="s">
        <v>76</v>
      </c>
      <c r="D49" s="258" t="s">
        <v>194</v>
      </c>
      <c r="E49" s="258">
        <f t="shared" si="0"/>
        <v>43</v>
      </c>
    </row>
    <row r="50" spans="1:9" ht="39" customHeight="1">
      <c r="A50" s="295" t="s">
        <v>80</v>
      </c>
      <c r="B50" s="131" t="s">
        <v>130</v>
      </c>
      <c r="C50" s="27" t="s">
        <v>2</v>
      </c>
      <c r="D50" s="258" t="s">
        <v>197</v>
      </c>
      <c r="E50" s="258">
        <f t="shared" si="0"/>
        <v>44</v>
      </c>
    </row>
    <row r="51" spans="1:9" ht="39" customHeight="1">
      <c r="A51" s="295"/>
      <c r="B51" s="131" t="s">
        <v>131</v>
      </c>
      <c r="C51" s="27" t="s">
        <v>0</v>
      </c>
      <c r="D51" s="258" t="s">
        <v>198</v>
      </c>
      <c r="E51" s="258">
        <f t="shared" si="0"/>
        <v>45</v>
      </c>
    </row>
    <row r="52" spans="1:9" ht="39" customHeight="1">
      <c r="A52" s="127"/>
      <c r="B52" s="132"/>
      <c r="C52" s="126"/>
      <c r="D52" s="258"/>
      <c r="E52" s="258"/>
    </row>
    <row r="53" spans="1:9" ht="39" customHeight="1">
      <c r="A53" s="56" t="s">
        <v>81</v>
      </c>
      <c r="B53" s="56" t="s">
        <v>108</v>
      </c>
      <c r="C53" s="56" t="s">
        <v>3</v>
      </c>
      <c r="D53" s="56" t="s">
        <v>174</v>
      </c>
      <c r="E53" s="56" t="s">
        <v>202</v>
      </c>
    </row>
    <row r="54" spans="1:9" ht="39" customHeight="1">
      <c r="A54" s="295" t="s">
        <v>73</v>
      </c>
      <c r="B54" s="130" t="s">
        <v>132</v>
      </c>
      <c r="C54" s="27" t="s">
        <v>0</v>
      </c>
      <c r="D54" s="258" t="s">
        <v>176</v>
      </c>
      <c r="E54" s="258">
        <f>E51+1</f>
        <v>46</v>
      </c>
    </row>
    <row r="55" spans="1:9" ht="39" customHeight="1">
      <c r="A55" s="295"/>
      <c r="B55" s="130" t="s">
        <v>133</v>
      </c>
      <c r="C55" s="27" t="s">
        <v>0</v>
      </c>
      <c r="D55" s="258" t="s">
        <v>195</v>
      </c>
      <c r="E55" s="258">
        <f t="shared" si="0"/>
        <v>47</v>
      </c>
    </row>
    <row r="56" spans="1:9" ht="39" customHeight="1">
      <c r="A56" s="295" t="s">
        <v>75</v>
      </c>
      <c r="B56" s="130" t="s">
        <v>134</v>
      </c>
      <c r="C56" s="27" t="s">
        <v>0</v>
      </c>
      <c r="D56" s="258" t="s">
        <v>177</v>
      </c>
      <c r="E56" s="258">
        <f t="shared" si="0"/>
        <v>48</v>
      </c>
    </row>
    <row r="57" spans="1:9" ht="39" customHeight="1">
      <c r="A57" s="295"/>
      <c r="B57" s="130" t="s">
        <v>135</v>
      </c>
      <c r="C57" s="27" t="s">
        <v>0</v>
      </c>
      <c r="D57" s="258" t="s">
        <v>178</v>
      </c>
      <c r="E57" s="258">
        <f t="shared" si="0"/>
        <v>49</v>
      </c>
    </row>
    <row r="58" spans="1:9" ht="39" customHeight="1">
      <c r="A58" s="295"/>
      <c r="B58" s="130" t="s">
        <v>136</v>
      </c>
      <c r="C58" s="27" t="s">
        <v>2</v>
      </c>
      <c r="D58" s="258" t="s">
        <v>179</v>
      </c>
      <c r="E58" s="258">
        <f t="shared" si="0"/>
        <v>50</v>
      </c>
    </row>
    <row r="59" spans="1:9" ht="39" customHeight="1">
      <c r="A59" s="295"/>
      <c r="B59" s="130" t="s">
        <v>137</v>
      </c>
      <c r="C59" s="27" t="s">
        <v>1</v>
      </c>
      <c r="D59" s="258" t="s">
        <v>180</v>
      </c>
      <c r="E59" s="258">
        <f t="shared" si="0"/>
        <v>51</v>
      </c>
    </row>
    <row r="60" spans="1:9" ht="39" customHeight="1">
      <c r="A60" s="295"/>
      <c r="B60" s="130" t="s">
        <v>138</v>
      </c>
      <c r="C60" s="27" t="s">
        <v>1</v>
      </c>
      <c r="D60" s="258" t="s">
        <v>181</v>
      </c>
      <c r="E60" s="258">
        <f t="shared" si="0"/>
        <v>52</v>
      </c>
    </row>
    <row r="61" spans="1:9" ht="39" customHeight="1">
      <c r="A61" s="295"/>
      <c r="B61" s="130" t="s">
        <v>139</v>
      </c>
      <c r="C61" s="27" t="s">
        <v>1</v>
      </c>
      <c r="D61" s="258" t="s">
        <v>182</v>
      </c>
      <c r="E61" s="258">
        <f t="shared" si="0"/>
        <v>53</v>
      </c>
      <c r="I61" s="54"/>
    </row>
    <row r="62" spans="1:9" ht="39" customHeight="1">
      <c r="A62" s="295" t="s">
        <v>78</v>
      </c>
      <c r="B62" s="130" t="s">
        <v>140</v>
      </c>
      <c r="C62" s="27" t="s">
        <v>76</v>
      </c>
      <c r="D62" s="258" t="s">
        <v>175</v>
      </c>
      <c r="E62" s="258">
        <f t="shared" si="0"/>
        <v>54</v>
      </c>
    </row>
    <row r="63" spans="1:9" ht="39" customHeight="1">
      <c r="A63" s="295"/>
      <c r="B63" s="130" t="s">
        <v>141</v>
      </c>
      <c r="C63" s="27" t="s">
        <v>0</v>
      </c>
      <c r="D63" s="258" t="s">
        <v>184</v>
      </c>
      <c r="E63" s="258">
        <f t="shared" si="0"/>
        <v>55</v>
      </c>
    </row>
    <row r="64" spans="1:9" ht="39" customHeight="1">
      <c r="A64" s="295" t="s">
        <v>79</v>
      </c>
      <c r="B64" s="130" t="s">
        <v>138</v>
      </c>
      <c r="C64" s="27" t="s">
        <v>0</v>
      </c>
      <c r="D64" s="258" t="s">
        <v>187</v>
      </c>
      <c r="E64" s="258">
        <f t="shared" si="0"/>
        <v>56</v>
      </c>
    </row>
    <row r="65" spans="1:5" ht="39" customHeight="1">
      <c r="A65" s="295"/>
      <c r="B65" s="130" t="s">
        <v>142</v>
      </c>
      <c r="C65" s="27" t="s">
        <v>1</v>
      </c>
      <c r="D65" s="258" t="s">
        <v>188</v>
      </c>
      <c r="E65" s="258">
        <f t="shared" si="0"/>
        <v>57</v>
      </c>
    </row>
    <row r="66" spans="1:5" ht="39" customHeight="1">
      <c r="A66" s="295"/>
      <c r="B66" s="130" t="s">
        <v>143</v>
      </c>
      <c r="C66" s="27" t="s">
        <v>0</v>
      </c>
      <c r="D66" s="258" t="s">
        <v>189</v>
      </c>
      <c r="E66" s="258">
        <f t="shared" si="0"/>
        <v>58</v>
      </c>
    </row>
    <row r="67" spans="1:5" ht="39" customHeight="1">
      <c r="A67" s="295"/>
      <c r="B67" s="130" t="s">
        <v>144</v>
      </c>
      <c r="C67" s="27" t="s">
        <v>76</v>
      </c>
      <c r="D67" s="258" t="s">
        <v>190</v>
      </c>
      <c r="E67" s="258">
        <f t="shared" si="0"/>
        <v>59</v>
      </c>
    </row>
    <row r="68" spans="1:5" ht="39" customHeight="1">
      <c r="A68" s="295"/>
      <c r="B68" s="130" t="s">
        <v>145</v>
      </c>
      <c r="C68" s="27" t="s">
        <v>0</v>
      </c>
      <c r="D68" s="258" t="s">
        <v>191</v>
      </c>
      <c r="E68" s="258">
        <f t="shared" si="0"/>
        <v>60</v>
      </c>
    </row>
    <row r="69" spans="1:5" ht="39" customHeight="1">
      <c r="A69" s="295"/>
      <c r="B69" s="130" t="s">
        <v>146</v>
      </c>
      <c r="C69" s="27" t="s">
        <v>1</v>
      </c>
      <c r="D69" s="258" t="s">
        <v>200</v>
      </c>
      <c r="E69" s="258">
        <f t="shared" si="0"/>
        <v>61</v>
      </c>
    </row>
    <row r="70" spans="1:5" ht="54" customHeight="1">
      <c r="A70" s="129" t="s">
        <v>77</v>
      </c>
      <c r="B70" s="131" t="s">
        <v>147</v>
      </c>
      <c r="C70" s="27" t="s">
        <v>1</v>
      </c>
      <c r="D70" s="258" t="s">
        <v>192</v>
      </c>
      <c r="E70" s="258">
        <f t="shared" si="0"/>
        <v>62</v>
      </c>
    </row>
    <row r="71" spans="1:5" ht="39" customHeight="1">
      <c r="A71" s="295" t="s">
        <v>80</v>
      </c>
      <c r="B71" s="130" t="s">
        <v>148</v>
      </c>
      <c r="C71" s="27" t="s">
        <v>76</v>
      </c>
      <c r="D71" s="258" t="s">
        <v>197</v>
      </c>
      <c r="E71" s="258">
        <f t="shared" ref="E71:E88" si="1">E70+1</f>
        <v>63</v>
      </c>
    </row>
    <row r="72" spans="1:5" ht="39" customHeight="1">
      <c r="A72" s="295"/>
      <c r="B72" s="130" t="s">
        <v>149</v>
      </c>
      <c r="C72" s="27" t="s">
        <v>76</v>
      </c>
      <c r="D72" s="258" t="s">
        <v>198</v>
      </c>
      <c r="E72" s="258">
        <f t="shared" si="1"/>
        <v>64</v>
      </c>
    </row>
    <row r="73" spans="1:5" ht="39" customHeight="1">
      <c r="A73" s="295"/>
      <c r="B73" s="130" t="s">
        <v>150</v>
      </c>
      <c r="C73" s="27" t="s">
        <v>1</v>
      </c>
      <c r="D73" s="258" t="s">
        <v>199</v>
      </c>
      <c r="E73" s="258">
        <f t="shared" si="1"/>
        <v>65</v>
      </c>
    </row>
    <row r="74" spans="1:5" ht="39" customHeight="1">
      <c r="A74" s="127"/>
      <c r="B74" s="132"/>
      <c r="C74" s="126"/>
      <c r="D74" s="258"/>
      <c r="E74" s="258"/>
    </row>
    <row r="75" spans="1:5" ht="39" customHeight="1">
      <c r="A75" s="56" t="s">
        <v>81</v>
      </c>
      <c r="B75" s="56" t="s">
        <v>109</v>
      </c>
      <c r="C75" s="56" t="s">
        <v>3</v>
      </c>
      <c r="D75" s="56" t="s">
        <v>174</v>
      </c>
      <c r="E75" s="56" t="s">
        <v>202</v>
      </c>
    </row>
    <row r="76" spans="1:5" ht="39" customHeight="1">
      <c r="A76" s="129" t="s">
        <v>73</v>
      </c>
      <c r="B76" s="131" t="s">
        <v>151</v>
      </c>
      <c r="C76" s="27" t="s">
        <v>1</v>
      </c>
      <c r="D76" s="258" t="s">
        <v>176</v>
      </c>
      <c r="E76" s="258">
        <f>E73+1</f>
        <v>66</v>
      </c>
    </row>
    <row r="77" spans="1:5" ht="39" customHeight="1">
      <c r="A77" s="295" t="s">
        <v>75</v>
      </c>
      <c r="B77" s="130" t="s">
        <v>152</v>
      </c>
      <c r="C77" s="27" t="s">
        <v>0</v>
      </c>
      <c r="D77" s="258" t="s">
        <v>177</v>
      </c>
      <c r="E77" s="258">
        <f t="shared" si="1"/>
        <v>67</v>
      </c>
    </row>
    <row r="78" spans="1:5" ht="39" customHeight="1">
      <c r="A78" s="295"/>
      <c r="B78" s="130" t="s">
        <v>153</v>
      </c>
      <c r="C78" s="27" t="s">
        <v>76</v>
      </c>
      <c r="D78" s="258" t="s">
        <v>178</v>
      </c>
      <c r="E78" s="258">
        <f t="shared" si="1"/>
        <v>68</v>
      </c>
    </row>
    <row r="79" spans="1:5" ht="39" customHeight="1">
      <c r="A79" s="295"/>
      <c r="B79" s="130" t="s">
        <v>154</v>
      </c>
      <c r="C79" s="27" t="s">
        <v>1</v>
      </c>
      <c r="D79" s="258" t="s">
        <v>179</v>
      </c>
      <c r="E79" s="258">
        <f t="shared" si="1"/>
        <v>69</v>
      </c>
    </row>
    <row r="80" spans="1:5" ht="39" customHeight="1">
      <c r="A80" s="295" t="s">
        <v>78</v>
      </c>
      <c r="B80" s="130" t="s">
        <v>155</v>
      </c>
      <c r="C80" s="27" t="s">
        <v>0</v>
      </c>
      <c r="D80" s="258" t="s">
        <v>175</v>
      </c>
      <c r="E80" s="258">
        <f t="shared" si="1"/>
        <v>70</v>
      </c>
    </row>
    <row r="81" spans="1:5" ht="39" customHeight="1">
      <c r="A81" s="295"/>
      <c r="B81" s="130" t="s">
        <v>156</v>
      </c>
      <c r="C81" s="27" t="s">
        <v>2</v>
      </c>
      <c r="D81" s="258" t="s">
        <v>184</v>
      </c>
      <c r="E81" s="258">
        <f t="shared" si="1"/>
        <v>71</v>
      </c>
    </row>
    <row r="82" spans="1:5" ht="39" customHeight="1">
      <c r="A82" s="295" t="s">
        <v>79</v>
      </c>
      <c r="B82" s="130" t="s">
        <v>157</v>
      </c>
      <c r="C82" s="27" t="s">
        <v>0</v>
      </c>
      <c r="D82" s="258" t="s">
        <v>187</v>
      </c>
      <c r="E82" s="258">
        <f t="shared" si="1"/>
        <v>72</v>
      </c>
    </row>
    <row r="83" spans="1:5" ht="39" customHeight="1">
      <c r="A83" s="295"/>
      <c r="B83" s="130" t="s">
        <v>110</v>
      </c>
      <c r="C83" s="27" t="s">
        <v>1</v>
      </c>
      <c r="D83" s="258" t="s">
        <v>188</v>
      </c>
      <c r="E83" s="258">
        <f t="shared" si="1"/>
        <v>73</v>
      </c>
    </row>
    <row r="84" spans="1:5" ht="39" customHeight="1">
      <c r="A84" s="295" t="s">
        <v>77</v>
      </c>
      <c r="B84" s="130" t="s">
        <v>158</v>
      </c>
      <c r="C84" s="27" t="s">
        <v>2</v>
      </c>
      <c r="D84" s="258" t="s">
        <v>192</v>
      </c>
      <c r="E84" s="258">
        <f t="shared" si="1"/>
        <v>74</v>
      </c>
    </row>
    <row r="85" spans="1:5" ht="39" customHeight="1">
      <c r="A85" s="295"/>
      <c r="B85" s="130" t="s">
        <v>159</v>
      </c>
      <c r="C85" s="27" t="s">
        <v>1</v>
      </c>
      <c r="D85" s="258" t="s">
        <v>193</v>
      </c>
      <c r="E85" s="258">
        <f t="shared" si="1"/>
        <v>75</v>
      </c>
    </row>
    <row r="86" spans="1:5" ht="39" customHeight="1">
      <c r="A86" s="295"/>
      <c r="B86" s="130" t="s">
        <v>160</v>
      </c>
      <c r="C86" s="27" t="s">
        <v>76</v>
      </c>
      <c r="D86" s="258" t="s">
        <v>194</v>
      </c>
      <c r="E86" s="258">
        <f t="shared" si="1"/>
        <v>76</v>
      </c>
    </row>
    <row r="87" spans="1:5" ht="39" customHeight="1">
      <c r="A87" s="295"/>
      <c r="B87" s="130" t="s">
        <v>161</v>
      </c>
      <c r="C87" s="27" t="s">
        <v>1</v>
      </c>
      <c r="D87" s="258" t="s">
        <v>201</v>
      </c>
      <c r="E87" s="258">
        <f t="shared" si="1"/>
        <v>77</v>
      </c>
    </row>
    <row r="88" spans="1:5" ht="39" customHeight="1">
      <c r="A88" s="129" t="s">
        <v>80</v>
      </c>
      <c r="B88" s="131" t="s">
        <v>159</v>
      </c>
      <c r="C88" s="27" t="s">
        <v>2</v>
      </c>
      <c r="D88" s="258" t="s">
        <v>197</v>
      </c>
      <c r="E88" s="258">
        <f t="shared" si="1"/>
        <v>78</v>
      </c>
    </row>
    <row r="89" spans="1:5" ht="41.25" customHeight="1"/>
    <row r="90" spans="1:5" ht="41.25" customHeight="1"/>
    <row r="91" spans="1:5" ht="41.25" customHeight="1"/>
    <row r="92" spans="1:5" ht="41.25" customHeight="1"/>
    <row r="93" spans="1:5" ht="41.25" customHeight="1"/>
    <row r="94" spans="1:5" ht="41.25" customHeight="1"/>
    <row r="95" spans="1:5" ht="41.25" customHeight="1"/>
    <row r="96" spans="1:5" ht="41.25" customHeight="1"/>
    <row r="97" ht="41.25" customHeight="1"/>
    <row r="98" ht="41.25" customHeight="1"/>
    <row r="99" ht="41.25" customHeight="1"/>
    <row r="100" ht="41.25" customHeight="1"/>
    <row r="101" ht="41.25" customHeight="1"/>
    <row r="102" ht="41.25" customHeight="1"/>
    <row r="103" ht="41.25" customHeight="1"/>
    <row r="104" ht="41.25" customHeight="1"/>
    <row r="105" ht="41.25" customHeight="1"/>
    <row r="106" ht="41.25" customHeight="1"/>
    <row r="107" ht="41.25" customHeight="1"/>
    <row r="108" ht="41.25" customHeight="1"/>
    <row r="109" ht="41.25" customHeight="1"/>
    <row r="110" ht="41.25" customHeight="1"/>
    <row r="111" ht="41.25" customHeight="1"/>
    <row r="112" ht="41.25" customHeight="1"/>
    <row r="113" ht="41.25" customHeight="1"/>
    <row r="114" ht="41.25" customHeight="1"/>
    <row r="115" ht="41.25" customHeight="1"/>
    <row r="116" ht="41.25" customHeight="1"/>
    <row r="117" ht="41.25" customHeight="1"/>
    <row r="118" ht="41.25" customHeight="1"/>
    <row r="119" ht="41.25" customHeight="1"/>
    <row r="120" ht="41.25" customHeight="1"/>
    <row r="121" ht="41.25" customHeight="1"/>
    <row r="122" ht="41.25" customHeight="1"/>
    <row r="123" ht="41.25" customHeight="1"/>
    <row r="124" ht="41.25" customHeight="1"/>
    <row r="125" ht="41.25" customHeight="1"/>
    <row r="126" ht="41.25" customHeight="1"/>
    <row r="127" ht="41.25" customHeight="1"/>
    <row r="128" ht="41.25" customHeight="1"/>
    <row r="129" ht="41.25" customHeight="1"/>
    <row r="130" ht="41.25" customHeight="1"/>
    <row r="131" ht="41.25" customHeight="1"/>
    <row r="132" ht="41.25" customHeight="1"/>
    <row r="133" ht="41.25" customHeight="1"/>
    <row r="134" ht="41.25" customHeight="1"/>
    <row r="135" ht="41.25" customHeight="1"/>
    <row r="136" ht="41.25" customHeight="1"/>
    <row r="137" ht="41.25" customHeight="1"/>
    <row r="138" ht="41.25" customHeight="1"/>
    <row r="139" ht="41.25" customHeight="1"/>
    <row r="140" ht="41.25" customHeight="1"/>
    <row r="141" ht="41.25" customHeight="1"/>
    <row r="142" ht="41.25" customHeight="1"/>
    <row r="143" ht="41.25" customHeight="1"/>
    <row r="144" ht="41.25" customHeight="1"/>
    <row r="145" ht="41.25" customHeight="1"/>
    <row r="146" ht="41.25" customHeight="1"/>
    <row r="147" ht="41.25" customHeight="1"/>
    <row r="148" ht="41.25" customHeight="1"/>
    <row r="149" ht="41.25" customHeight="1"/>
    <row r="150" ht="41.25" customHeight="1"/>
    <row r="151" ht="41.25" customHeight="1"/>
  </sheetData>
  <mergeCells count="20">
    <mergeCell ref="A71:A73"/>
    <mergeCell ref="A80:A81"/>
    <mergeCell ref="A77:A79"/>
    <mergeCell ref="A82:A83"/>
    <mergeCell ref="A84:A87"/>
    <mergeCell ref="A50:A51"/>
    <mergeCell ref="A54:A55"/>
    <mergeCell ref="A56:A61"/>
    <mergeCell ref="A62:A63"/>
    <mergeCell ref="A64:A69"/>
    <mergeCell ref="A30:A32"/>
    <mergeCell ref="A33:A39"/>
    <mergeCell ref="A40:A43"/>
    <mergeCell ref="A44:A47"/>
    <mergeCell ref="A48:A49"/>
    <mergeCell ref="A25:A27"/>
    <mergeCell ref="A6:A12"/>
    <mergeCell ref="A13:A16"/>
    <mergeCell ref="A17:A21"/>
    <mergeCell ref="A22:A24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23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22" priority="111" operator="lessThan">
      <formula>1</formula>
    </cfRule>
  </conditionalFormatting>
  <conditionalFormatting sqref="H10:H32 H2:H5 H93 H89 H87 H85 H81:H82 H75:H76 H69 H67 H61 H59 H55 H53 H49 H45 H38 H35">
    <cfRule type="cellIs" dxfId="121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120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19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18" priority="111" operator="lessThan">
      <formula>1</formula>
    </cfRule>
  </conditionalFormatting>
  <conditionalFormatting sqref="H10:H32 H2:H5 H93 H89 H87 H85 H81:H82 H75:H76 H69 H67 H61 H59 H55 H53 H49 H45 H38 H35">
    <cfRule type="cellIs" dxfId="117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116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15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14" priority="111" operator="lessThan">
      <formula>1</formula>
    </cfRule>
  </conditionalFormatting>
  <conditionalFormatting sqref="H10:H32 H2:H5 H93 H89 H87 H85 H81:H82 H75:H76 H69 H67 H61 H59 H55 H53 H49 H45 H38 H35">
    <cfRule type="cellIs" dxfId="113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112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11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10" priority="111" operator="lessThan">
      <formula>1</formula>
    </cfRule>
  </conditionalFormatting>
  <conditionalFormatting sqref="H10:H32 H2:H5 H93 H89 H87 H85 H81:H82 H75:H76 H69 H67 H61 H59 H55 H53 H49 H45 H38 H35">
    <cfRule type="cellIs" dxfId="109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108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activeCell="J2" sqref="J2:Q4"/>
      <selection pane="topRight" activeCell="J2" sqref="J2:Q4"/>
      <selection pane="bottomLeft" activeCell="J2" sqref="J2:Q4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07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06" priority="111" operator="lessThan">
      <formula>1</formula>
    </cfRule>
  </conditionalFormatting>
  <conditionalFormatting sqref="H10:H32 H2:H5 H93 H89 H87 H85 H81:H82 H75:H76 H69 H67 H61 H59 H55 H53 H49 H45 H38 H35">
    <cfRule type="cellIs" dxfId="105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104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activeCell="J2" sqref="J2:Q4"/>
      <selection pane="topRight" activeCell="J2" sqref="J2:Q4"/>
      <selection pane="bottomLeft" activeCell="J2" sqref="J2:Q4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03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02" priority="111" operator="lessThan">
      <formula>1</formula>
    </cfRule>
  </conditionalFormatting>
  <conditionalFormatting sqref="H10:H32 H2:H5 H93 H89 H87 H85 H81:H82 H75:H76 H69 H67 H61 H59 H55 H53 H49 H45 H38 H35">
    <cfRule type="cellIs" dxfId="101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100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activeCell="J2" sqref="J2:Q4"/>
      <selection pane="topRight" activeCell="J2" sqref="J2:Q4"/>
      <selection pane="bottomLeft" activeCell="J2" sqref="J2:Q4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99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98" priority="111" operator="lessThan">
      <formula>1</formula>
    </cfRule>
  </conditionalFormatting>
  <conditionalFormatting sqref="H10:H32 H2:H5 H93 H89 H87 H85 H81:H82 H75:H76 H69 H67 H61 H59 H55 H53 H49 H45 H38 H35">
    <cfRule type="cellIs" dxfId="97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96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activeCell="J2" sqref="J2:Q4"/>
      <selection pane="topRight" activeCell="J2" sqref="J2:Q4"/>
      <selection pane="bottomLeft" activeCell="J2" sqref="J2:Q4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95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94" priority="111" operator="lessThan">
      <formula>1</formula>
    </cfRule>
  </conditionalFormatting>
  <conditionalFormatting sqref="H10:H32 H2:H5 H93 H89 H87 H85 H81:H82 H75:H76 H69 H67 H61 H59 H55 H53 H49 H45 H38 H35">
    <cfRule type="cellIs" dxfId="93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92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activeCell="J2" sqref="J2:Q4"/>
      <selection pane="topRight" activeCell="J2" sqref="J2:Q4"/>
      <selection pane="bottomLeft" activeCell="J2" sqref="J2:Q4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91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90" priority="111" operator="lessThan">
      <formula>1</formula>
    </cfRule>
  </conditionalFormatting>
  <conditionalFormatting sqref="H10:H32 H2:H5 H93 H89 H87 H85 H81:H82 H75:H76 H69 H67 H61 H59 H55 H53 H49 H45 H38 H35">
    <cfRule type="cellIs" dxfId="89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88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activeCell="J2" sqref="J2:Q4"/>
      <selection pane="topRight" activeCell="J2" sqref="J2:Q4"/>
      <selection pane="bottomLeft" activeCell="J2" sqref="J2:Q4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87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86" priority="111" operator="lessThan">
      <formula>1</formula>
    </cfRule>
  </conditionalFormatting>
  <conditionalFormatting sqref="H10:H32 H2:H5 H93 H89 H87 H85 H81:H82 H75:H76 H69 H67 H61 H59 H55 H53 H49 H45 H38 H35">
    <cfRule type="cellIs" dxfId="85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84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1"/>
  <dimension ref="A1:H40"/>
  <sheetViews>
    <sheetView tabSelected="1" workbookViewId="0">
      <selection activeCell="D3" sqref="D3"/>
    </sheetView>
  </sheetViews>
  <sheetFormatPr baseColWidth="10" defaultRowHeight="15"/>
  <cols>
    <col min="4" max="4" width="37" customWidth="1"/>
    <col min="5" max="5" width="28.42578125" customWidth="1"/>
  </cols>
  <sheetData>
    <row r="1" spans="1:8">
      <c r="A1" s="12"/>
      <c r="B1" s="12"/>
      <c r="C1" s="12"/>
      <c r="D1" s="12"/>
      <c r="E1" s="12"/>
      <c r="F1" s="12"/>
      <c r="G1" s="12"/>
      <c r="H1" s="12"/>
    </row>
    <row r="2" spans="1:8" ht="21">
      <c r="A2" s="297" t="s">
        <v>163</v>
      </c>
      <c r="B2" s="297"/>
      <c r="C2" s="297"/>
      <c r="D2" s="296" t="s">
        <v>208</v>
      </c>
      <c r="E2" s="296"/>
      <c r="F2" s="12"/>
      <c r="G2" s="12"/>
      <c r="H2" s="12"/>
    </row>
    <row r="3" spans="1:8" ht="15.75" thickBot="1">
      <c r="A3" s="12"/>
      <c r="B3" s="12"/>
      <c r="C3" s="11"/>
      <c r="D3" s="10"/>
      <c r="E3" s="10"/>
      <c r="F3" s="12"/>
      <c r="G3" s="12"/>
      <c r="H3" s="12"/>
    </row>
    <row r="4" spans="1:8" ht="16.5" thickBot="1">
      <c r="A4" s="12"/>
      <c r="B4" s="12"/>
      <c r="C4" s="16"/>
      <c r="D4" s="250" t="s">
        <v>4</v>
      </c>
      <c r="E4" s="251" t="s">
        <v>5</v>
      </c>
      <c r="F4" s="12"/>
      <c r="G4" s="12"/>
      <c r="H4" s="12"/>
    </row>
    <row r="5" spans="1:8" ht="15.75">
      <c r="A5" s="12"/>
      <c r="B5" s="12"/>
      <c r="C5" s="17">
        <v>1</v>
      </c>
      <c r="D5" s="18" t="s">
        <v>39</v>
      </c>
      <c r="E5" s="19" t="s">
        <v>38</v>
      </c>
      <c r="F5" s="12"/>
      <c r="G5" s="12"/>
      <c r="H5" s="12"/>
    </row>
    <row r="6" spans="1:8" ht="15.75">
      <c r="A6" s="12"/>
      <c r="B6" s="12"/>
      <c r="C6" s="20">
        <v>2</v>
      </c>
      <c r="D6" s="21" t="s">
        <v>40</v>
      </c>
      <c r="E6" s="22" t="s">
        <v>6</v>
      </c>
      <c r="F6" s="12"/>
      <c r="G6" s="12"/>
      <c r="H6" s="12"/>
    </row>
    <row r="7" spans="1:8" ht="15.75">
      <c r="A7" s="12"/>
      <c r="B7" s="12"/>
      <c r="C7" s="20">
        <v>3</v>
      </c>
      <c r="D7" s="21" t="s">
        <v>41</v>
      </c>
      <c r="E7" s="22" t="s">
        <v>7</v>
      </c>
      <c r="F7" s="12"/>
      <c r="G7" s="12"/>
      <c r="H7" s="12"/>
    </row>
    <row r="8" spans="1:8" ht="15.75">
      <c r="A8" s="12"/>
      <c r="B8" s="12"/>
      <c r="C8" s="20">
        <v>4</v>
      </c>
      <c r="D8" s="21" t="s">
        <v>42</v>
      </c>
      <c r="E8" s="22" t="s">
        <v>8</v>
      </c>
      <c r="F8" s="12"/>
      <c r="G8" s="12"/>
      <c r="H8" s="12"/>
    </row>
    <row r="9" spans="1:8" ht="15.75">
      <c r="A9" s="12"/>
      <c r="B9" s="12"/>
      <c r="C9" s="20">
        <v>5</v>
      </c>
      <c r="D9" s="21" t="s">
        <v>43</v>
      </c>
      <c r="E9" s="22" t="s">
        <v>9</v>
      </c>
      <c r="F9" s="12"/>
      <c r="G9" s="12"/>
      <c r="H9" s="12"/>
    </row>
    <row r="10" spans="1:8" ht="15.75">
      <c r="A10" s="12"/>
      <c r="B10" s="12"/>
      <c r="C10" s="20">
        <v>6</v>
      </c>
      <c r="D10" s="21" t="s">
        <v>44</v>
      </c>
      <c r="E10" s="22" t="s">
        <v>10</v>
      </c>
      <c r="F10" s="12"/>
      <c r="G10" s="12"/>
      <c r="H10" s="12"/>
    </row>
    <row r="11" spans="1:8" ht="15.75">
      <c r="A11" s="12"/>
      <c r="B11" s="12"/>
      <c r="C11" s="20">
        <v>7</v>
      </c>
      <c r="D11" s="21" t="s">
        <v>45</v>
      </c>
      <c r="E11" s="22" t="s">
        <v>11</v>
      </c>
      <c r="F11" s="12"/>
      <c r="G11" s="12"/>
      <c r="H11" s="12"/>
    </row>
    <row r="12" spans="1:8" ht="15.75">
      <c r="A12" s="12"/>
      <c r="B12" s="12"/>
      <c r="C12" s="20">
        <v>8</v>
      </c>
      <c r="D12" s="21" t="s">
        <v>46</v>
      </c>
      <c r="E12" s="22" t="s">
        <v>12</v>
      </c>
      <c r="F12" s="12"/>
      <c r="G12" s="12"/>
      <c r="H12" s="12"/>
    </row>
    <row r="13" spans="1:8" ht="15.75">
      <c r="A13" s="12"/>
      <c r="B13" s="12"/>
      <c r="C13" s="20">
        <v>9</v>
      </c>
      <c r="D13" s="21" t="s">
        <v>47</v>
      </c>
      <c r="E13" s="22" t="s">
        <v>13</v>
      </c>
      <c r="F13" s="12"/>
      <c r="G13" s="12"/>
      <c r="H13" s="12"/>
    </row>
    <row r="14" spans="1:8" ht="15.75">
      <c r="A14" s="12"/>
      <c r="B14" s="12"/>
      <c r="C14" s="20">
        <v>10</v>
      </c>
      <c r="D14" s="21" t="s">
        <v>48</v>
      </c>
      <c r="E14" s="22" t="s">
        <v>14</v>
      </c>
      <c r="F14" s="12"/>
      <c r="G14" s="12"/>
      <c r="H14" s="12"/>
    </row>
    <row r="15" spans="1:8" ht="15.75">
      <c r="A15" s="12"/>
      <c r="B15" s="12"/>
      <c r="C15" s="20">
        <v>11</v>
      </c>
      <c r="D15" s="21" t="s">
        <v>49</v>
      </c>
      <c r="E15" s="22" t="s">
        <v>15</v>
      </c>
      <c r="F15" s="12"/>
      <c r="G15" s="12"/>
      <c r="H15" s="12"/>
    </row>
    <row r="16" spans="1:8" ht="15.75">
      <c r="A16" s="12"/>
      <c r="B16" s="12"/>
      <c r="C16" s="20">
        <v>12</v>
      </c>
      <c r="D16" s="21" t="s">
        <v>50</v>
      </c>
      <c r="E16" s="22" t="s">
        <v>16</v>
      </c>
      <c r="F16" s="12"/>
      <c r="G16" s="12"/>
      <c r="H16" s="12"/>
    </row>
    <row r="17" spans="1:8" ht="15.75">
      <c r="A17" s="12"/>
      <c r="B17" s="12"/>
      <c r="C17" s="20">
        <v>13</v>
      </c>
      <c r="D17" s="21" t="s">
        <v>51</v>
      </c>
      <c r="E17" s="22" t="s">
        <v>17</v>
      </c>
      <c r="F17" s="12"/>
      <c r="G17" s="12"/>
      <c r="H17" s="12"/>
    </row>
    <row r="18" spans="1:8" ht="15.75">
      <c r="A18" s="12"/>
      <c r="B18" s="12"/>
      <c r="C18" s="20">
        <v>14</v>
      </c>
      <c r="D18" s="21" t="s">
        <v>52</v>
      </c>
      <c r="E18" s="22" t="s">
        <v>18</v>
      </c>
      <c r="F18" s="12"/>
      <c r="G18" s="12"/>
      <c r="H18" s="12"/>
    </row>
    <row r="19" spans="1:8" ht="15.75">
      <c r="A19" s="12"/>
      <c r="B19" s="12"/>
      <c r="C19" s="20">
        <v>15</v>
      </c>
      <c r="D19" s="21" t="s">
        <v>53</v>
      </c>
      <c r="E19" s="22" t="s">
        <v>19</v>
      </c>
      <c r="F19" s="12"/>
      <c r="G19" s="12"/>
      <c r="H19" s="12"/>
    </row>
    <row r="20" spans="1:8" ht="15.75">
      <c r="A20" s="12"/>
      <c r="B20" s="12"/>
      <c r="C20" s="20">
        <v>16</v>
      </c>
      <c r="D20" s="21" t="s">
        <v>54</v>
      </c>
      <c r="E20" s="22" t="s">
        <v>20</v>
      </c>
      <c r="F20" s="12"/>
      <c r="G20" s="12"/>
      <c r="H20" s="12"/>
    </row>
    <row r="21" spans="1:8" ht="15.75">
      <c r="A21" s="12"/>
      <c r="B21" s="12"/>
      <c r="C21" s="20">
        <v>17</v>
      </c>
      <c r="D21" s="21" t="s">
        <v>55</v>
      </c>
      <c r="E21" s="22" t="s">
        <v>21</v>
      </c>
      <c r="F21" s="12"/>
      <c r="G21" s="12"/>
      <c r="H21" s="12"/>
    </row>
    <row r="22" spans="1:8" ht="15.75">
      <c r="A22" s="12"/>
      <c r="B22" s="12"/>
      <c r="C22" s="20">
        <v>18</v>
      </c>
      <c r="D22" s="21" t="s">
        <v>56</v>
      </c>
      <c r="E22" s="22" t="s">
        <v>22</v>
      </c>
      <c r="F22" s="12"/>
      <c r="G22" s="12"/>
      <c r="H22" s="12"/>
    </row>
    <row r="23" spans="1:8" ht="15.75">
      <c r="A23" s="12"/>
      <c r="B23" s="12"/>
      <c r="C23" s="20">
        <v>19</v>
      </c>
      <c r="D23" s="21" t="s">
        <v>57</v>
      </c>
      <c r="E23" s="22" t="s">
        <v>23</v>
      </c>
      <c r="F23" s="12"/>
      <c r="G23" s="12"/>
      <c r="H23" s="12"/>
    </row>
    <row r="24" spans="1:8" ht="15.75">
      <c r="A24" s="12"/>
      <c r="B24" s="12"/>
      <c r="C24" s="20">
        <v>20</v>
      </c>
      <c r="D24" s="21" t="s">
        <v>58</v>
      </c>
      <c r="E24" s="22" t="s">
        <v>24</v>
      </c>
      <c r="F24" s="12"/>
      <c r="G24" s="12"/>
      <c r="H24" s="12"/>
    </row>
    <row r="25" spans="1:8" ht="15.75">
      <c r="A25" s="12"/>
      <c r="B25" s="12"/>
      <c r="C25" s="20">
        <v>21</v>
      </c>
      <c r="D25" s="21" t="s">
        <v>59</v>
      </c>
      <c r="E25" s="22" t="s">
        <v>25</v>
      </c>
      <c r="F25" s="12"/>
      <c r="G25" s="12"/>
      <c r="H25" s="12"/>
    </row>
    <row r="26" spans="1:8" ht="15.75">
      <c r="A26" s="12"/>
      <c r="B26" s="12"/>
      <c r="C26" s="20">
        <v>22</v>
      </c>
      <c r="D26" s="21" t="s">
        <v>60</v>
      </c>
      <c r="E26" s="22" t="s">
        <v>26</v>
      </c>
      <c r="F26" s="12"/>
      <c r="G26" s="12"/>
      <c r="H26" s="12"/>
    </row>
    <row r="27" spans="1:8" ht="15.75">
      <c r="A27" s="12"/>
      <c r="B27" s="12"/>
      <c r="C27" s="20">
        <v>23</v>
      </c>
      <c r="D27" s="21" t="s">
        <v>61</v>
      </c>
      <c r="E27" s="22" t="s">
        <v>27</v>
      </c>
      <c r="F27" s="12"/>
      <c r="G27" s="12"/>
      <c r="H27" s="12"/>
    </row>
    <row r="28" spans="1:8" ht="15.75">
      <c r="A28" s="12"/>
      <c r="B28" s="12"/>
      <c r="C28" s="20">
        <v>24</v>
      </c>
      <c r="D28" s="21" t="s">
        <v>62</v>
      </c>
      <c r="E28" s="22" t="s">
        <v>28</v>
      </c>
      <c r="F28" s="12"/>
      <c r="G28" s="12"/>
      <c r="H28" s="12"/>
    </row>
    <row r="29" spans="1:8" ht="15.75">
      <c r="A29" s="12"/>
      <c r="B29" s="12"/>
      <c r="C29" s="20">
        <v>25</v>
      </c>
      <c r="D29" s="21" t="s">
        <v>63</v>
      </c>
      <c r="E29" s="22" t="s">
        <v>29</v>
      </c>
      <c r="F29" s="12"/>
      <c r="G29" s="12"/>
      <c r="H29" s="12"/>
    </row>
    <row r="30" spans="1:8" ht="15.75">
      <c r="A30" s="12"/>
      <c r="B30" s="12"/>
      <c r="C30" s="20">
        <v>26</v>
      </c>
      <c r="D30" s="21" t="s">
        <v>64</v>
      </c>
      <c r="E30" s="22" t="s">
        <v>30</v>
      </c>
      <c r="F30" s="12"/>
      <c r="G30" s="12"/>
      <c r="H30" s="12"/>
    </row>
    <row r="31" spans="1:8" ht="15.75">
      <c r="A31" s="12"/>
      <c r="B31" s="12"/>
      <c r="C31" s="20">
        <v>27</v>
      </c>
      <c r="D31" s="21" t="s">
        <v>65</v>
      </c>
      <c r="E31" s="22" t="s">
        <v>31</v>
      </c>
      <c r="F31" s="12"/>
      <c r="G31" s="12"/>
      <c r="H31" s="12"/>
    </row>
    <row r="32" spans="1:8" ht="15.75">
      <c r="A32" s="12"/>
      <c r="B32" s="12"/>
      <c r="C32" s="20">
        <v>28</v>
      </c>
      <c r="D32" s="21" t="s">
        <v>66</v>
      </c>
      <c r="E32" s="22" t="s">
        <v>32</v>
      </c>
      <c r="F32" s="12"/>
      <c r="G32" s="12"/>
      <c r="H32" s="12"/>
    </row>
    <row r="33" spans="1:8" ht="15.75">
      <c r="A33" s="12"/>
      <c r="B33" s="12"/>
      <c r="C33" s="20">
        <v>29</v>
      </c>
      <c r="D33" s="21" t="s">
        <v>67</v>
      </c>
      <c r="E33" s="22" t="s">
        <v>33</v>
      </c>
      <c r="F33" s="12"/>
      <c r="G33" s="12"/>
      <c r="H33" s="12"/>
    </row>
    <row r="34" spans="1:8" ht="15.75">
      <c r="A34" s="12"/>
      <c r="B34" s="12"/>
      <c r="C34" s="20">
        <v>30</v>
      </c>
      <c r="D34" s="21" t="s">
        <v>68</v>
      </c>
      <c r="E34" s="22" t="s">
        <v>34</v>
      </c>
      <c r="F34" s="12"/>
      <c r="G34" s="12"/>
      <c r="H34" s="12"/>
    </row>
    <row r="35" spans="1:8" ht="15.75">
      <c r="A35" s="12"/>
      <c r="B35" s="12"/>
      <c r="C35" s="20">
        <v>31</v>
      </c>
      <c r="D35" s="21" t="s">
        <v>69</v>
      </c>
      <c r="E35" s="22" t="s">
        <v>35</v>
      </c>
      <c r="F35" s="12"/>
      <c r="G35" s="12"/>
      <c r="H35" s="12"/>
    </row>
    <row r="36" spans="1:8" ht="16.5" thickBot="1">
      <c r="A36" s="12"/>
      <c r="B36" s="12"/>
      <c r="C36" s="23">
        <v>32</v>
      </c>
      <c r="D36" s="24" t="s">
        <v>70</v>
      </c>
      <c r="E36" s="25" t="s">
        <v>36</v>
      </c>
      <c r="F36" s="12"/>
      <c r="G36" s="12"/>
      <c r="H36" s="12"/>
    </row>
    <row r="37" spans="1:8">
      <c r="A37" s="12"/>
      <c r="B37" s="12"/>
      <c r="C37" s="12"/>
      <c r="D37" s="12"/>
      <c r="E37" s="12"/>
      <c r="F37" s="12"/>
      <c r="G37" s="12"/>
      <c r="H37" s="12"/>
    </row>
    <row r="38" spans="1:8">
      <c r="A38" s="12"/>
      <c r="B38" s="12"/>
      <c r="C38" s="12"/>
      <c r="D38" s="12"/>
      <c r="E38" s="12"/>
      <c r="F38" s="12"/>
      <c r="G38" s="12"/>
      <c r="H38" s="12"/>
    </row>
    <row r="39" spans="1:8">
      <c r="A39" s="12"/>
      <c r="B39" s="12"/>
      <c r="C39" s="12"/>
      <c r="D39" s="12"/>
      <c r="E39" s="12"/>
      <c r="F39" s="12"/>
      <c r="G39" s="12"/>
      <c r="H39" s="12"/>
    </row>
    <row r="40" spans="1:8">
      <c r="A40" s="12"/>
      <c r="B40" s="12"/>
      <c r="C40" s="12"/>
      <c r="D40" s="12"/>
      <c r="E40" s="12"/>
      <c r="F40" s="12"/>
      <c r="G40" s="12"/>
      <c r="H40" s="12"/>
    </row>
  </sheetData>
  <mergeCells count="2">
    <mergeCell ref="D2:E2"/>
    <mergeCell ref="A2:C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activeCell="J2" sqref="J2:Q4"/>
      <selection pane="topRight" activeCell="J2" sqref="J2:Q4"/>
      <selection pane="bottomLeft" activeCell="J2" sqref="J2:Q4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83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82" priority="111" operator="lessThan">
      <formula>1</formula>
    </cfRule>
  </conditionalFormatting>
  <conditionalFormatting sqref="H10:H32 H2:H5 H93 H89 H87 H85 H81:H82 H75:H76 H69 H67 H61 H59 H55 H53 H49 H45 H38 H35">
    <cfRule type="cellIs" dxfId="81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80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79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78" priority="111" operator="lessThan">
      <formula>1</formula>
    </cfRule>
  </conditionalFormatting>
  <conditionalFormatting sqref="H10:H32 H2:H5 H93 H89 H87 H85 H81:H82 H75:H76 H69 H67 H61 H59 H55 H53 H49 H45 H38 H35">
    <cfRule type="cellIs" dxfId="77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76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75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74" priority="111" operator="lessThan">
      <formula>1</formula>
    </cfRule>
  </conditionalFormatting>
  <conditionalFormatting sqref="H10:H32 H2:H5 H93 H89 H87 H85 H81:H82 H75:H76 H69 H67 H61 H59 H55 H53 H49 H45 H38 H35">
    <cfRule type="cellIs" dxfId="73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72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71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70" priority="111" operator="lessThan">
      <formula>1</formula>
    </cfRule>
  </conditionalFormatting>
  <conditionalFormatting sqref="H10:H32 H2:H5 H93 H89 H87 H85 H81:H82 H75:H76 H69 H67 H61 H59 H55 H53 H49 H45 H38 H35">
    <cfRule type="cellIs" dxfId="69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68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67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66" priority="111" operator="lessThan">
      <formula>1</formula>
    </cfRule>
  </conditionalFormatting>
  <conditionalFormatting sqref="H10:H32 H2:H5 H93 H89 H87 H85 H81:H82 H75:H76 H69 H67 H61 H59 H55 H53 H49 H45 H38 H35">
    <cfRule type="cellIs" dxfId="65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64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63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62" priority="111" operator="lessThan">
      <formula>1</formula>
    </cfRule>
  </conditionalFormatting>
  <conditionalFormatting sqref="H10:H32 H2:H5 H93 H89 H87 H85 H81:H82 H75:H76 H69 H67 H61 H59 H55 H53 H49 H45 H38 H35">
    <cfRule type="cellIs" dxfId="61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60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81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8">
      <dataBar showValue="0">
        <cfvo type="min" val="0"/>
        <cfvo type="max" val="0"/>
        <color rgb="FF008AEF"/>
      </dataBar>
    </cfRule>
  </conditionalFormatting>
  <conditionalFormatting sqref="K2:K5">
    <cfRule type="dataBar" priority="127">
      <dataBar showValue="0">
        <cfvo type="min" val="0"/>
        <cfvo type="max" val="0"/>
        <color rgb="FF008AEF"/>
      </dataBar>
    </cfRule>
  </conditionalFormatting>
  <conditionalFormatting sqref="K6">
    <cfRule type="dataBar" priority="126">
      <dataBar showValue="0">
        <cfvo type="min" val="0"/>
        <cfvo type="max" val="0"/>
        <color rgb="FF008AEF"/>
      </dataBar>
    </cfRule>
  </conditionalFormatting>
  <conditionalFormatting sqref="J2:J4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2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1">
      <dataBar showValue="0">
        <cfvo type="min" val="0"/>
        <cfvo type="max" val="0"/>
        <color rgb="FF008AEF"/>
      </dataBar>
    </cfRule>
  </conditionalFormatting>
  <conditionalFormatting sqref="F6:H6">
    <cfRule type="iconSet" priority="118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19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0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6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59" priority="115" operator="greaterThanOrEqual">
      <formula>3</formula>
    </cfRule>
  </conditionalFormatting>
  <conditionalFormatting sqref="K35:K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1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58" priority="110" operator="lessThan">
      <formula>1</formula>
    </cfRule>
  </conditionalFormatting>
  <conditionalFormatting sqref="H10:H32 H2:H5 H93 H89 H87 H85 H81:H82 H75:H76 H69 H67 H61 H59 H55 H53 H49 H45 H38 H35">
    <cfRule type="cellIs" dxfId="57" priority="109" operator="between">
      <formula>1</formula>
      <formula>1.99</formula>
    </cfRule>
  </conditionalFormatting>
  <conditionalFormatting sqref="H10:H32 H2:H5 H35 H38 H45 H49 H53 H55 H59 H61 H67 H69 H75:H76 H81:H82 H85 H87 H89 H93">
    <cfRule type="cellIs" dxfId="56" priority="108" operator="between">
      <formula>2</formula>
      <formula>2.99</formula>
    </cfRule>
  </conditionalFormatting>
  <conditionalFormatting sqref="K57">
    <cfRule type="dataBar" priority="107">
      <dataBar showValue="0">
        <cfvo type="min" val="0"/>
        <cfvo type="max" val="0"/>
        <color rgb="FF008AEF"/>
      </dataBar>
    </cfRule>
  </conditionalFormatting>
  <conditionalFormatting sqref="K79">
    <cfRule type="dataBar" priority="106">
      <dataBar showValue="0">
        <cfvo type="min" val="0"/>
        <cfvo type="max" val="0"/>
        <color rgb="FF008AEF"/>
      </dataBar>
    </cfRule>
  </conditionalFormatting>
  <conditionalFormatting sqref="K94:K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1">
      <dataBar showValue="0">
        <cfvo type="min" val="0"/>
        <cfvo type="max" val="0"/>
        <color rgb="FF008AEF"/>
      </dataBar>
    </cfRule>
  </conditionalFormatting>
  <conditionalFormatting sqref="Q10:Q32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0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4">
      <dataBar showValue="0">
        <cfvo type="min" val="0"/>
        <cfvo type="max" val="0"/>
        <color rgb="FF008AEF"/>
      </dataBar>
    </cfRule>
  </conditionalFormatting>
  <conditionalFormatting sqref="M57">
    <cfRule type="dataBar" priority="63">
      <dataBar showValue="0">
        <cfvo type="min" val="0"/>
        <cfvo type="max" val="0"/>
        <color rgb="FF008AEF"/>
      </dataBar>
    </cfRule>
  </conditionalFormatting>
  <conditionalFormatting sqref="M79">
    <cfRule type="dataBar" priority="62">
      <dataBar showValue="0">
        <cfvo type="min" val="0"/>
        <cfvo type="max" val="0"/>
        <color rgb="FF008AEF"/>
      </dataBar>
    </cfRule>
  </conditionalFormatting>
  <conditionalFormatting sqref="O33">
    <cfRule type="dataBar" priority="61">
      <dataBar showValue="0">
        <cfvo type="min" val="0"/>
        <cfvo type="max" val="0"/>
        <color rgb="FF008AEF"/>
      </dataBar>
    </cfRule>
  </conditionalFormatting>
  <conditionalFormatting sqref="O57">
    <cfRule type="dataBar" priority="60">
      <dataBar showValue="0">
        <cfvo type="min" val="0"/>
        <cfvo type="max" val="0"/>
        <color rgb="FF008AEF"/>
      </dataBar>
    </cfRule>
  </conditionalFormatting>
  <conditionalFormatting sqref="O79">
    <cfRule type="dataBar" priority="59">
      <dataBar showValue="0">
        <cfvo type="min" val="0"/>
        <cfvo type="max" val="0"/>
        <color rgb="FF008AEF"/>
      </dataBar>
    </cfRule>
  </conditionalFormatting>
  <conditionalFormatting sqref="Q33">
    <cfRule type="dataBar" priority="58">
      <dataBar showValue="0">
        <cfvo type="min" val="0"/>
        <cfvo type="max" val="0"/>
        <color rgb="FF008AEF"/>
      </dataBar>
    </cfRule>
  </conditionalFormatting>
  <conditionalFormatting sqref="Q57">
    <cfRule type="dataBar" priority="57">
      <dataBar showValue="0">
        <cfvo type="min" val="0"/>
        <cfvo type="max" val="0"/>
        <color rgb="FF008AEF"/>
      </dataBar>
    </cfRule>
  </conditionalFormatting>
  <conditionalFormatting sqref="Q79">
    <cfRule type="dataBar" priority="56">
      <dataBar showValue="0">
        <cfvo type="min" val="0"/>
        <cfvo type="max" val="0"/>
        <color rgb="FF008AEF"/>
      </dataBar>
    </cfRule>
  </conditionalFormatting>
  <conditionalFormatting sqref="S33">
    <cfRule type="dataBar" priority="55">
      <dataBar showValue="0">
        <cfvo type="min" val="0"/>
        <cfvo type="max" val="0"/>
        <color rgb="FF008AEF"/>
      </dataBar>
    </cfRule>
  </conditionalFormatting>
  <conditionalFormatting sqref="S57">
    <cfRule type="dataBar" priority="54">
      <dataBar showValue="0">
        <cfvo type="min" val="0"/>
        <cfvo type="max" val="0"/>
        <color rgb="FF008AEF"/>
      </dataBar>
    </cfRule>
  </conditionalFormatting>
  <conditionalFormatting sqref="S79">
    <cfRule type="dataBar" priority="53">
      <dataBar showValue="0">
        <cfvo type="min" val="0"/>
        <cfvo type="max" val="0"/>
        <color rgb="FF008AEF"/>
      </dataBar>
    </cfRule>
  </conditionalFormatting>
  <conditionalFormatting sqref="U33">
    <cfRule type="dataBar" priority="52">
      <dataBar showValue="0">
        <cfvo type="min" val="0"/>
        <cfvo type="max" val="0"/>
        <color rgb="FF008AEF"/>
      </dataBar>
    </cfRule>
  </conditionalFormatting>
  <conditionalFormatting sqref="U57">
    <cfRule type="dataBar" priority="51">
      <dataBar showValue="0">
        <cfvo type="min" val="0"/>
        <cfvo type="max" val="0"/>
        <color rgb="FF008AEF"/>
      </dataBar>
    </cfRule>
  </conditionalFormatting>
  <conditionalFormatting sqref="U79">
    <cfRule type="dataBar" priority="50">
      <dataBar showValue="0">
        <cfvo type="min" val="0"/>
        <cfvo type="max" val="0"/>
        <color rgb="FF008AEF"/>
      </dataBar>
    </cfRule>
  </conditionalFormatting>
  <conditionalFormatting sqref="W33">
    <cfRule type="dataBar" priority="49">
      <dataBar showValue="0">
        <cfvo type="min" val="0"/>
        <cfvo type="max" val="0"/>
        <color rgb="FF008AEF"/>
      </dataBar>
    </cfRule>
  </conditionalFormatting>
  <conditionalFormatting sqref="W57">
    <cfRule type="dataBar" priority="48">
      <dataBar showValue="0">
        <cfvo type="min" val="0"/>
        <cfvo type="max" val="0"/>
        <color rgb="FF008AEF"/>
      </dataBar>
    </cfRule>
  </conditionalFormatting>
  <conditionalFormatting sqref="W79">
    <cfRule type="dataBar" priority="47">
      <dataBar showValue="0">
        <cfvo type="min" val="0"/>
        <cfvo type="max" val="0"/>
        <color rgb="FF008AEF"/>
      </dataBar>
    </cfRule>
  </conditionalFormatting>
  <conditionalFormatting sqref="Y33">
    <cfRule type="dataBar" priority="46">
      <dataBar showValue="0">
        <cfvo type="min" val="0"/>
        <cfvo type="max" val="0"/>
        <color rgb="FF008AEF"/>
      </dataBar>
    </cfRule>
  </conditionalFormatting>
  <conditionalFormatting sqref="Y57">
    <cfRule type="dataBar" priority="45">
      <dataBar showValue="0">
        <cfvo type="min" val="0"/>
        <cfvo type="max" val="0"/>
        <color rgb="FF008AEF"/>
      </dataBar>
    </cfRule>
  </conditionalFormatting>
  <conditionalFormatting sqref="Y79">
    <cfRule type="dataBar" priority="44">
      <dataBar showValue="0">
        <cfvo type="min" val="0"/>
        <cfvo type="max" val="0"/>
        <color rgb="FF008AEF"/>
      </dataBar>
    </cfRule>
  </conditionalFormatting>
  <conditionalFormatting sqref="AA33">
    <cfRule type="dataBar" priority="43">
      <dataBar showValue="0">
        <cfvo type="min" val="0"/>
        <cfvo type="max" val="0"/>
        <color rgb="FF008AEF"/>
      </dataBar>
    </cfRule>
  </conditionalFormatting>
  <conditionalFormatting sqref="AA57">
    <cfRule type="dataBar" priority="42">
      <dataBar showValue="0">
        <cfvo type="min" val="0"/>
        <cfvo type="max" val="0"/>
        <color rgb="FF008AEF"/>
      </dataBar>
    </cfRule>
  </conditionalFormatting>
  <conditionalFormatting sqref="AA79">
    <cfRule type="dataBar" priority="41">
      <dataBar showValue="0">
        <cfvo type="min" val="0"/>
        <cfvo type="max" val="0"/>
        <color rgb="FF008AEF"/>
      </dataBar>
    </cfRule>
  </conditionalFormatting>
  <conditionalFormatting sqref="AC33">
    <cfRule type="dataBar" priority="40">
      <dataBar showValue="0">
        <cfvo type="min" val="0"/>
        <cfvo type="max" val="0"/>
        <color rgb="FF008AEF"/>
      </dataBar>
    </cfRule>
  </conditionalFormatting>
  <conditionalFormatting sqref="AC57">
    <cfRule type="dataBar" priority="39">
      <dataBar showValue="0">
        <cfvo type="min" val="0"/>
        <cfvo type="max" val="0"/>
        <color rgb="FF008AEF"/>
      </dataBar>
    </cfRule>
  </conditionalFormatting>
  <conditionalFormatting sqref="AC79">
    <cfRule type="dataBar" priority="38">
      <dataBar showValue="0">
        <cfvo type="min" val="0"/>
        <cfvo type="max" val="0"/>
        <color rgb="FF008AEF"/>
      </dataBar>
    </cfRule>
  </conditionalFormatting>
  <conditionalFormatting sqref="K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2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6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5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4">
      <dataBar showValue="0">
        <cfvo type="min" val="0"/>
        <cfvo type="max" val="0"/>
        <color rgb="FF008AEF"/>
      </dataBar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55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54" priority="114" operator="lessThan">
      <formula>1</formula>
    </cfRule>
  </conditionalFormatting>
  <conditionalFormatting sqref="H10:H32 H2:H5 H93 H89 H87 H85 H81:H82 H75:H76 H69 H67 H61 H59 H55 H53 H49 H45 H38 H35">
    <cfRule type="cellIs" dxfId="53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52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51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50" priority="114" operator="lessThan">
      <formula>1</formula>
    </cfRule>
  </conditionalFormatting>
  <conditionalFormatting sqref="H10:H32 H2:H5 H93 H89 H87 H85 H81:H82 H75:H76 H69 H67 H61 H59 H55 H53 H49 H45 H38 H35">
    <cfRule type="cellIs" dxfId="49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48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47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46" priority="114" operator="lessThan">
      <formula>1</formula>
    </cfRule>
  </conditionalFormatting>
  <conditionalFormatting sqref="H10:H32 H2:H5 H93 H89 H87 H85 H81:H82 H75:H76 H69 H67 H61 H59 H55 H53 H49 H45 H38 H35">
    <cfRule type="cellIs" dxfId="45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44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5"/>
  <dimension ref="A1:V43"/>
  <sheetViews>
    <sheetView workbookViewId="0">
      <selection activeCell="E7" sqref="E7"/>
    </sheetView>
  </sheetViews>
  <sheetFormatPr baseColWidth="10" defaultRowHeight="15"/>
  <cols>
    <col min="3" max="3" width="24.28515625" customWidth="1"/>
    <col min="4" max="4" width="26.42578125" customWidth="1"/>
    <col min="5" max="8" width="34.7109375" customWidth="1"/>
  </cols>
  <sheetData>
    <row r="1" spans="1:22" ht="15" customHeight="1">
      <c r="A1" s="1"/>
      <c r="B1" s="1"/>
      <c r="C1" s="1"/>
      <c r="D1" s="1"/>
      <c r="E1" s="1"/>
      <c r="F1" s="1"/>
      <c r="G1" s="1"/>
      <c r="H1" s="1"/>
      <c r="I1" s="28"/>
      <c r="J1" s="28"/>
      <c r="K1" s="28"/>
      <c r="L1" s="28"/>
      <c r="M1" s="28"/>
      <c r="N1" s="28"/>
      <c r="O1" s="28"/>
      <c r="P1" s="1"/>
      <c r="Q1" s="1"/>
      <c r="R1" s="1"/>
      <c r="S1" s="1"/>
      <c r="T1" s="1"/>
      <c r="U1" s="1"/>
      <c r="V1" s="1"/>
    </row>
    <row r="2" spans="1:22" s="4" customFormat="1" ht="19.5" customHeight="1">
      <c r="A2" s="220"/>
      <c r="B2" s="30"/>
      <c r="C2" s="298" t="str">
        <f>'Liste élèves'!A2</f>
        <v>BAC PRO - Seconde</v>
      </c>
      <c r="D2" s="298"/>
      <c r="E2" s="218"/>
      <c r="F2" s="222" t="str">
        <f>'Liste élèves'!D2</f>
        <v xml:space="preserve"> A RENSEIGNER DANS LA FEUILLE "LISTE ELEVES"</v>
      </c>
      <c r="G2" s="222"/>
      <c r="H2" s="222"/>
      <c r="I2" s="221"/>
      <c r="J2" s="223"/>
      <c r="K2" s="224"/>
      <c r="L2" s="224"/>
      <c r="M2" s="224"/>
      <c r="N2" s="224"/>
      <c r="O2" s="224"/>
      <c r="P2" s="109"/>
      <c r="Q2" s="109"/>
      <c r="R2" s="109"/>
      <c r="S2" s="109"/>
      <c r="T2" s="109"/>
      <c r="U2" s="109"/>
      <c r="V2" s="109"/>
    </row>
    <row r="3" spans="1:22" ht="19.5" thickBot="1">
      <c r="A3" s="1"/>
      <c r="B3" s="1"/>
      <c r="C3" s="1"/>
      <c r="D3" s="1"/>
      <c r="E3" s="1"/>
      <c r="F3" s="1"/>
      <c r="G3" s="1"/>
      <c r="H3" s="1"/>
      <c r="I3" s="1"/>
      <c r="J3" s="1"/>
      <c r="K3" s="36"/>
      <c r="L3" s="36"/>
      <c r="M3" s="36"/>
      <c r="N3" s="301"/>
      <c r="O3" s="301"/>
      <c r="P3" s="301"/>
      <c r="Q3" s="301"/>
      <c r="R3" s="301"/>
      <c r="S3" s="301"/>
      <c r="T3" s="301"/>
      <c r="U3" s="36"/>
      <c r="V3" s="36"/>
    </row>
    <row r="4" spans="1:22" ht="23.25" customHeight="1" thickBot="1">
      <c r="A4" s="1"/>
      <c r="B4" s="1"/>
      <c r="C4" s="299" t="s">
        <v>165</v>
      </c>
      <c r="D4" s="300"/>
      <c r="E4" s="300"/>
      <c r="F4" s="300"/>
      <c r="G4" s="300"/>
      <c r="H4" s="300"/>
      <c r="I4" s="1"/>
      <c r="J4" s="6"/>
      <c r="K4" s="36"/>
      <c r="L4" s="36"/>
      <c r="M4" s="37"/>
      <c r="N4" s="37"/>
      <c r="O4" s="37"/>
      <c r="P4" s="37"/>
      <c r="Q4" s="37"/>
      <c r="R4" s="37"/>
      <c r="S4" s="37"/>
      <c r="T4" s="37"/>
      <c r="U4" s="37"/>
      <c r="V4" s="37"/>
    </row>
    <row r="5" spans="1:22" ht="14.25" customHeight="1" thickBot="1">
      <c r="A5" s="1"/>
      <c r="B5" s="6"/>
      <c r="C5" s="1"/>
      <c r="D5" s="1"/>
      <c r="E5" s="3"/>
      <c r="F5" s="3"/>
      <c r="G5" s="3"/>
      <c r="H5" s="3"/>
      <c r="I5" s="1"/>
      <c r="J5" s="6"/>
      <c r="K5" s="36"/>
      <c r="L5" s="36"/>
      <c r="M5" s="37"/>
      <c r="N5" s="37"/>
      <c r="O5" s="37"/>
      <c r="P5" s="37"/>
      <c r="Q5" s="37"/>
      <c r="R5" s="37"/>
      <c r="S5" s="37"/>
      <c r="T5" s="37"/>
      <c r="U5" s="37"/>
      <c r="V5" s="37"/>
    </row>
    <row r="6" spans="1:22" ht="20.25" customHeight="1" thickBot="1">
      <c r="A6" s="1"/>
      <c r="B6" s="7"/>
      <c r="C6" s="190" t="s">
        <v>4</v>
      </c>
      <c r="D6" s="47" t="s">
        <v>5</v>
      </c>
      <c r="E6" s="191" t="str">
        <f>Items!B4</f>
        <v>Organisation et gestion de données</v>
      </c>
      <c r="F6" s="51" t="str">
        <f>Items!B29</f>
        <v>Nombres et calculs</v>
      </c>
      <c r="G6" s="51" t="str">
        <f>Items!B53</f>
        <v>Géométrie du calcul</v>
      </c>
      <c r="H6" s="277" t="str">
        <f>Items!B75</f>
        <v>Résolution algébrique des problèmes</v>
      </c>
      <c r="I6" s="1"/>
      <c r="J6" s="38"/>
      <c r="K6" s="39"/>
      <c r="L6" s="36"/>
      <c r="M6" s="37"/>
      <c r="N6" s="37"/>
      <c r="O6" s="37"/>
      <c r="P6" s="37"/>
      <c r="Q6" s="37"/>
      <c r="R6" s="37"/>
      <c r="S6" s="37"/>
      <c r="T6" s="37"/>
      <c r="U6" s="37"/>
      <c r="V6" s="37"/>
    </row>
    <row r="7" spans="1:22" ht="18.75">
      <c r="A7" s="1"/>
      <c r="B7" s="31">
        <v>1</v>
      </c>
      <c r="C7" s="43" t="str">
        <f>'Liste élèves'!D5</f>
        <v>NOM1</v>
      </c>
      <c r="D7" s="48" t="str">
        <f>'Liste élèves'!E5</f>
        <v>Prénom1</v>
      </c>
      <c r="E7" s="278" t="str">
        <f ca="1">INDIRECT(C7&amp;"!B33")</f>
        <v>Non positionné</v>
      </c>
      <c r="F7" s="34" t="str">
        <f ca="1">INDIRECT(C7&amp;"!B57")</f>
        <v>Non positionné</v>
      </c>
      <c r="G7" s="34" t="str">
        <f ca="1">INDIRECT(C7&amp;"!B79")</f>
        <v>Non positionné</v>
      </c>
      <c r="H7" s="273" t="str">
        <f ca="1">INDIRECT(C7&amp;"!B94")</f>
        <v>Non positionné</v>
      </c>
      <c r="I7" s="2"/>
      <c r="J7" s="38"/>
      <c r="K7" s="39"/>
      <c r="L7" s="36"/>
      <c r="M7" s="37"/>
      <c r="N7" s="37"/>
      <c r="O7" s="37"/>
      <c r="P7" s="37"/>
      <c r="Q7" s="37"/>
      <c r="R7" s="37"/>
      <c r="S7" s="37"/>
      <c r="T7" s="37"/>
      <c r="U7" s="37"/>
      <c r="V7" s="37"/>
    </row>
    <row r="8" spans="1:22" ht="18.75">
      <c r="A8" s="1"/>
      <c r="B8" s="32">
        <v>2</v>
      </c>
      <c r="C8" s="44" t="str">
        <f>'Liste élèves'!D6</f>
        <v>NOM2</v>
      </c>
      <c r="D8" s="49" t="str">
        <f>'Liste élèves'!E6</f>
        <v>Prénom2</v>
      </c>
      <c r="E8" s="279" t="str">
        <f ca="1">INDIRECT(C8&amp;"!B33")</f>
        <v>Non positionné</v>
      </c>
      <c r="F8" s="35" t="str">
        <f t="shared" ref="F8:F38" ca="1" si="0">INDIRECT(C8&amp;"!B57")</f>
        <v>Non positionné</v>
      </c>
      <c r="G8" s="35" t="str">
        <f t="shared" ref="G8:G38" ca="1" si="1">INDIRECT(C8&amp;"!B79")</f>
        <v>Non positionné</v>
      </c>
      <c r="H8" s="274" t="str">
        <f t="shared" ref="H8:H37" ca="1" si="2">INDIRECT(C8&amp;"!B94")</f>
        <v>Non positionné</v>
      </c>
      <c r="I8" s="2"/>
      <c r="J8" s="38"/>
      <c r="K8" s="39"/>
      <c r="L8" s="36"/>
      <c r="M8" s="37"/>
      <c r="N8" s="37"/>
      <c r="O8" s="37"/>
      <c r="P8" s="37"/>
      <c r="Q8" s="37"/>
      <c r="R8" s="37"/>
      <c r="S8" s="37"/>
      <c r="T8" s="37"/>
      <c r="U8" s="37"/>
      <c r="V8" s="37"/>
    </row>
    <row r="9" spans="1:22" ht="18.75">
      <c r="A9" s="1"/>
      <c r="B9" s="32">
        <v>3</v>
      </c>
      <c r="C9" s="44" t="str">
        <f>'Liste élèves'!D7</f>
        <v>NOM3</v>
      </c>
      <c r="D9" s="49" t="str">
        <f>'Liste élèves'!E7</f>
        <v>Prénom3</v>
      </c>
      <c r="E9" s="279" t="str">
        <f t="shared" ref="E9:E38" ca="1" si="3">INDIRECT(C9&amp;"!B33")</f>
        <v>Non positionné</v>
      </c>
      <c r="F9" s="35" t="str">
        <f t="shared" ca="1" si="0"/>
        <v>Non positionné</v>
      </c>
      <c r="G9" s="35" t="str">
        <f t="shared" ca="1" si="1"/>
        <v>Non positionné</v>
      </c>
      <c r="H9" s="274" t="str">
        <f t="shared" ca="1" si="2"/>
        <v>Non positionné</v>
      </c>
      <c r="I9" s="2"/>
      <c r="J9" s="38"/>
      <c r="K9" s="39"/>
      <c r="L9" s="36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2" ht="18.75">
      <c r="A10" s="1"/>
      <c r="B10" s="32">
        <v>4</v>
      </c>
      <c r="C10" s="44" t="str">
        <f>'Liste élèves'!D8</f>
        <v>NOM4</v>
      </c>
      <c r="D10" s="49" t="str">
        <f>'Liste élèves'!E8</f>
        <v>Prénom4</v>
      </c>
      <c r="E10" s="279" t="str">
        <f t="shared" ca="1" si="3"/>
        <v>Non positionné</v>
      </c>
      <c r="F10" s="35" t="str">
        <f t="shared" ca="1" si="0"/>
        <v>Non positionné</v>
      </c>
      <c r="G10" s="35" t="str">
        <f t="shared" ca="1" si="1"/>
        <v>Non positionné</v>
      </c>
      <c r="H10" s="274" t="str">
        <f t="shared" ca="1" si="2"/>
        <v>Non positionné</v>
      </c>
      <c r="I10" s="2"/>
      <c r="J10" s="38"/>
      <c r="K10" s="39"/>
      <c r="L10" s="36"/>
      <c r="M10" s="37"/>
      <c r="N10" s="37"/>
      <c r="O10" s="37"/>
      <c r="P10" s="37"/>
      <c r="Q10" s="37"/>
      <c r="R10" s="37"/>
      <c r="S10" s="37"/>
      <c r="T10" s="37"/>
      <c r="U10" s="37"/>
      <c r="V10" s="37"/>
    </row>
    <row r="11" spans="1:22" ht="18.75">
      <c r="A11" s="1"/>
      <c r="B11" s="32">
        <v>5</v>
      </c>
      <c r="C11" s="44" t="str">
        <f>'Liste élèves'!D9</f>
        <v>NOM5</v>
      </c>
      <c r="D11" s="49" t="str">
        <f>'Liste élèves'!E9</f>
        <v>Prénom5</v>
      </c>
      <c r="E11" s="279" t="str">
        <f t="shared" ca="1" si="3"/>
        <v>Non positionné</v>
      </c>
      <c r="F11" s="35" t="str">
        <f t="shared" ca="1" si="0"/>
        <v>Non positionné</v>
      </c>
      <c r="G11" s="35" t="str">
        <f t="shared" ca="1" si="1"/>
        <v>Non positionné</v>
      </c>
      <c r="H11" s="274" t="str">
        <f t="shared" ca="1" si="2"/>
        <v>Non positionné</v>
      </c>
      <c r="I11" s="2"/>
      <c r="J11" s="38"/>
      <c r="K11" s="39"/>
      <c r="L11" s="36"/>
      <c r="M11" s="37"/>
      <c r="N11" s="37"/>
      <c r="O11" s="37"/>
      <c r="P11" s="37"/>
      <c r="Q11" s="37"/>
      <c r="R11" s="37"/>
      <c r="S11" s="37"/>
      <c r="T11" s="37"/>
      <c r="U11" s="37"/>
      <c r="V11" s="37"/>
    </row>
    <row r="12" spans="1:22" ht="18.75">
      <c r="A12" s="1"/>
      <c r="B12" s="32">
        <v>6</v>
      </c>
      <c r="C12" s="44" t="str">
        <f>'Liste élèves'!D10</f>
        <v>NOM6</v>
      </c>
      <c r="D12" s="49" t="str">
        <f>'Liste élèves'!E10</f>
        <v>Prénom6</v>
      </c>
      <c r="E12" s="279" t="str">
        <f t="shared" ca="1" si="3"/>
        <v>Non positionné</v>
      </c>
      <c r="F12" s="35" t="str">
        <f t="shared" ca="1" si="0"/>
        <v>Non positionné</v>
      </c>
      <c r="G12" s="35" t="str">
        <f t="shared" ca="1" si="1"/>
        <v>Non positionné</v>
      </c>
      <c r="H12" s="274" t="str">
        <f t="shared" ca="1" si="2"/>
        <v>Non positionné</v>
      </c>
      <c r="I12" s="2"/>
      <c r="J12" s="38"/>
      <c r="K12" s="39"/>
      <c r="L12" s="36"/>
      <c r="M12" s="37"/>
      <c r="N12" s="37"/>
      <c r="O12" s="37"/>
      <c r="P12" s="37"/>
      <c r="Q12" s="37"/>
      <c r="R12" s="37"/>
      <c r="S12" s="37"/>
      <c r="T12" s="37"/>
      <c r="U12" s="37"/>
      <c r="V12" s="37"/>
    </row>
    <row r="13" spans="1:22" ht="18.75">
      <c r="A13" s="1"/>
      <c r="B13" s="32">
        <v>7</v>
      </c>
      <c r="C13" s="44" t="str">
        <f>'Liste élèves'!D11</f>
        <v>NOM7</v>
      </c>
      <c r="D13" s="49" t="str">
        <f>'Liste élèves'!E11</f>
        <v>Prénom7</v>
      </c>
      <c r="E13" s="279" t="str">
        <f t="shared" ca="1" si="3"/>
        <v>Non positionné</v>
      </c>
      <c r="F13" s="35" t="str">
        <f t="shared" ca="1" si="0"/>
        <v>Non positionné</v>
      </c>
      <c r="G13" s="35" t="str">
        <f t="shared" ca="1" si="1"/>
        <v>Non positionné</v>
      </c>
      <c r="H13" s="274" t="str">
        <f t="shared" ca="1" si="2"/>
        <v>Non positionné</v>
      </c>
      <c r="I13" s="2"/>
      <c r="J13" s="38"/>
      <c r="K13" s="39"/>
      <c r="L13" s="36"/>
      <c r="M13" s="37"/>
      <c r="N13" s="37"/>
      <c r="O13" s="37"/>
      <c r="P13" s="37"/>
      <c r="Q13" s="37"/>
      <c r="R13" s="37"/>
      <c r="S13" s="37"/>
      <c r="T13" s="37"/>
      <c r="U13" s="37"/>
      <c r="V13" s="37"/>
    </row>
    <row r="14" spans="1:22" ht="18.75">
      <c r="A14" s="1"/>
      <c r="B14" s="32">
        <v>8</v>
      </c>
      <c r="C14" s="44" t="str">
        <f>'Liste élèves'!D12</f>
        <v>NOM8</v>
      </c>
      <c r="D14" s="49" t="str">
        <f>'Liste élèves'!E12</f>
        <v>Prénom8</v>
      </c>
      <c r="E14" s="279" t="str">
        <f t="shared" ca="1" si="3"/>
        <v>Non positionné</v>
      </c>
      <c r="F14" s="35" t="str">
        <f t="shared" ca="1" si="0"/>
        <v>Non positionné</v>
      </c>
      <c r="G14" s="35" t="str">
        <f t="shared" ca="1" si="1"/>
        <v>Non positionné</v>
      </c>
      <c r="H14" s="274" t="str">
        <f t="shared" ca="1" si="2"/>
        <v>Non positionné</v>
      </c>
      <c r="I14" s="2"/>
      <c r="J14" s="38"/>
      <c r="K14" s="39"/>
      <c r="L14" s="36"/>
      <c r="M14" s="37"/>
      <c r="N14" s="37"/>
      <c r="O14" s="37"/>
      <c r="P14" s="37"/>
      <c r="Q14" s="37"/>
      <c r="R14" s="37"/>
      <c r="S14" s="37"/>
      <c r="T14" s="37"/>
      <c r="U14" s="37"/>
      <c r="V14" s="37"/>
    </row>
    <row r="15" spans="1:22" ht="18.75">
      <c r="A15" s="1"/>
      <c r="B15" s="32">
        <v>9</v>
      </c>
      <c r="C15" s="44" t="str">
        <f>'Liste élèves'!D13</f>
        <v>NOM9</v>
      </c>
      <c r="D15" s="49" t="str">
        <f>'Liste élèves'!E13</f>
        <v>Prénom9</v>
      </c>
      <c r="E15" s="279" t="str">
        <f t="shared" ca="1" si="3"/>
        <v>Non positionné</v>
      </c>
      <c r="F15" s="35" t="str">
        <f t="shared" ca="1" si="0"/>
        <v>Non positionné</v>
      </c>
      <c r="G15" s="35" t="str">
        <f t="shared" ca="1" si="1"/>
        <v>Non positionné</v>
      </c>
      <c r="H15" s="274" t="str">
        <f t="shared" ca="1" si="2"/>
        <v>Non positionné</v>
      </c>
      <c r="I15" s="2"/>
      <c r="J15" s="38"/>
      <c r="K15" s="39"/>
      <c r="L15" s="36"/>
      <c r="M15" s="37"/>
      <c r="N15" s="37"/>
      <c r="O15" s="37"/>
      <c r="P15" s="37"/>
      <c r="Q15" s="37"/>
      <c r="R15" s="37"/>
      <c r="S15" s="37"/>
      <c r="T15" s="37"/>
      <c r="U15" s="37"/>
      <c r="V15" s="37"/>
    </row>
    <row r="16" spans="1:22" ht="18.75">
      <c r="A16" s="1"/>
      <c r="B16" s="32">
        <v>10</v>
      </c>
      <c r="C16" s="44" t="str">
        <f>'Liste élèves'!D14</f>
        <v>NOM10</v>
      </c>
      <c r="D16" s="49" t="str">
        <f>'Liste élèves'!E14</f>
        <v>Prénom10</v>
      </c>
      <c r="E16" s="279" t="str">
        <f t="shared" ca="1" si="3"/>
        <v>Non positionné</v>
      </c>
      <c r="F16" s="35" t="str">
        <f t="shared" ca="1" si="0"/>
        <v>Non positionné</v>
      </c>
      <c r="G16" s="35" t="str">
        <f t="shared" ca="1" si="1"/>
        <v>Non positionné</v>
      </c>
      <c r="H16" s="274" t="str">
        <f t="shared" ca="1" si="2"/>
        <v>Non positionné</v>
      </c>
      <c r="I16" s="2"/>
      <c r="J16" s="38"/>
      <c r="K16" s="39"/>
      <c r="L16" s="36"/>
      <c r="M16" s="37"/>
      <c r="N16" s="37"/>
      <c r="O16" s="37"/>
      <c r="P16" s="37"/>
      <c r="Q16" s="37"/>
      <c r="R16" s="37"/>
      <c r="S16" s="37"/>
      <c r="T16" s="37"/>
      <c r="U16" s="37"/>
      <c r="V16" s="37"/>
    </row>
    <row r="17" spans="1:22" ht="18.75">
      <c r="A17" s="1"/>
      <c r="B17" s="32">
        <v>11</v>
      </c>
      <c r="C17" s="44" t="str">
        <f>'Liste élèves'!D15</f>
        <v>NOM11</v>
      </c>
      <c r="D17" s="49" t="str">
        <f>'Liste élèves'!E15</f>
        <v>Prénom11</v>
      </c>
      <c r="E17" s="279" t="str">
        <f t="shared" ca="1" si="3"/>
        <v>Non positionné</v>
      </c>
      <c r="F17" s="35" t="str">
        <f t="shared" ca="1" si="0"/>
        <v>Non positionné</v>
      </c>
      <c r="G17" s="35" t="str">
        <f t="shared" ca="1" si="1"/>
        <v>Non positionné</v>
      </c>
      <c r="H17" s="274" t="str">
        <f t="shared" ca="1" si="2"/>
        <v>Non positionné</v>
      </c>
      <c r="I17" s="2"/>
      <c r="J17" s="38"/>
      <c r="K17" s="39"/>
      <c r="L17" s="36"/>
      <c r="M17" s="37"/>
      <c r="N17" s="37"/>
      <c r="O17" s="37"/>
      <c r="P17" s="37"/>
      <c r="Q17" s="37"/>
      <c r="R17" s="37"/>
      <c r="S17" s="37"/>
      <c r="T17" s="37"/>
      <c r="U17" s="37"/>
      <c r="V17" s="37"/>
    </row>
    <row r="18" spans="1:22" ht="18.75">
      <c r="A18" s="1"/>
      <c r="B18" s="32">
        <v>12</v>
      </c>
      <c r="C18" s="44" t="str">
        <f>'Liste élèves'!D16</f>
        <v>NOM12</v>
      </c>
      <c r="D18" s="49" t="str">
        <f>'Liste élèves'!E16</f>
        <v>Prénom12</v>
      </c>
      <c r="E18" s="279" t="str">
        <f t="shared" ca="1" si="3"/>
        <v>Non positionné</v>
      </c>
      <c r="F18" s="35" t="str">
        <f t="shared" ca="1" si="0"/>
        <v>Non positionné</v>
      </c>
      <c r="G18" s="35" t="str">
        <f t="shared" ca="1" si="1"/>
        <v>Non positionné</v>
      </c>
      <c r="H18" s="274" t="str">
        <f t="shared" ca="1" si="2"/>
        <v>Non positionné</v>
      </c>
      <c r="I18" s="2"/>
      <c r="J18" s="38"/>
      <c r="K18" s="39"/>
      <c r="L18" s="36"/>
      <c r="M18" s="37"/>
      <c r="N18" s="37"/>
      <c r="O18" s="37"/>
      <c r="P18" s="37"/>
      <c r="Q18" s="37"/>
      <c r="R18" s="37"/>
      <c r="S18" s="37"/>
      <c r="T18" s="37"/>
      <c r="U18" s="37"/>
      <c r="V18" s="37"/>
    </row>
    <row r="19" spans="1:22" ht="18.75">
      <c r="A19" s="1"/>
      <c r="B19" s="32">
        <v>13</v>
      </c>
      <c r="C19" s="44" t="str">
        <f>'Liste élèves'!D17</f>
        <v>NOM13</v>
      </c>
      <c r="D19" s="49" t="str">
        <f>'Liste élèves'!E17</f>
        <v>Prénom13</v>
      </c>
      <c r="E19" s="279" t="str">
        <f t="shared" ca="1" si="3"/>
        <v>Non positionné</v>
      </c>
      <c r="F19" s="35" t="str">
        <f t="shared" ca="1" si="0"/>
        <v>Non positionné</v>
      </c>
      <c r="G19" s="35" t="str">
        <f t="shared" ca="1" si="1"/>
        <v>Non positionné</v>
      </c>
      <c r="H19" s="274" t="str">
        <f t="shared" ca="1" si="2"/>
        <v>Non positionné</v>
      </c>
      <c r="I19" s="2"/>
      <c r="J19" s="38"/>
      <c r="K19" s="39"/>
      <c r="L19" s="36"/>
      <c r="M19" s="37"/>
      <c r="N19" s="37"/>
      <c r="O19" s="37"/>
      <c r="P19" s="37"/>
      <c r="Q19" s="37"/>
      <c r="R19" s="37"/>
      <c r="S19" s="37"/>
      <c r="T19" s="37"/>
      <c r="U19" s="37"/>
      <c r="V19" s="37"/>
    </row>
    <row r="20" spans="1:22" ht="18.75">
      <c r="A20" s="1"/>
      <c r="B20" s="32">
        <v>14</v>
      </c>
      <c r="C20" s="44" t="str">
        <f>'Liste élèves'!D18</f>
        <v>NOM14</v>
      </c>
      <c r="D20" s="49" t="str">
        <f>'Liste élèves'!E18</f>
        <v>Prénom14</v>
      </c>
      <c r="E20" s="279" t="str">
        <f t="shared" ca="1" si="3"/>
        <v>Non positionné</v>
      </c>
      <c r="F20" s="35" t="str">
        <f t="shared" ca="1" si="0"/>
        <v>Non positionné</v>
      </c>
      <c r="G20" s="35" t="str">
        <f t="shared" ca="1" si="1"/>
        <v>Non positionné</v>
      </c>
      <c r="H20" s="274" t="str">
        <f t="shared" ca="1" si="2"/>
        <v>Non positionné</v>
      </c>
      <c r="I20" s="2"/>
      <c r="J20" s="38"/>
      <c r="K20" s="39"/>
      <c r="L20" s="36"/>
      <c r="M20" s="37"/>
      <c r="N20" s="37"/>
      <c r="O20" s="37"/>
      <c r="P20" s="37"/>
      <c r="Q20" s="37"/>
      <c r="R20" s="37"/>
      <c r="S20" s="37"/>
      <c r="T20" s="37"/>
      <c r="U20" s="37"/>
      <c r="V20" s="37"/>
    </row>
    <row r="21" spans="1:22" ht="18.75">
      <c r="A21" s="1"/>
      <c r="B21" s="32">
        <v>15</v>
      </c>
      <c r="C21" s="44" t="str">
        <f>'Liste élèves'!D19</f>
        <v>NOM15</v>
      </c>
      <c r="D21" s="49" t="str">
        <f>'Liste élèves'!E19</f>
        <v>Prénom15</v>
      </c>
      <c r="E21" s="279" t="str">
        <f t="shared" ca="1" si="3"/>
        <v>Non positionné</v>
      </c>
      <c r="F21" s="35" t="str">
        <f t="shared" ca="1" si="0"/>
        <v>Non positionné</v>
      </c>
      <c r="G21" s="35" t="str">
        <f t="shared" ca="1" si="1"/>
        <v>Non positionné</v>
      </c>
      <c r="H21" s="274" t="str">
        <f t="shared" ca="1" si="2"/>
        <v>Non positionné</v>
      </c>
      <c r="I21" s="2"/>
      <c r="J21" s="38"/>
      <c r="K21" s="39"/>
      <c r="L21" s="36"/>
      <c r="M21" s="37"/>
      <c r="N21" s="37"/>
      <c r="O21" s="37"/>
      <c r="P21" s="37"/>
      <c r="Q21" s="37"/>
      <c r="R21" s="37"/>
      <c r="S21" s="37"/>
      <c r="T21" s="37"/>
      <c r="U21" s="37"/>
      <c r="V21" s="37"/>
    </row>
    <row r="22" spans="1:22" ht="18.75">
      <c r="A22" s="1"/>
      <c r="B22" s="32">
        <v>16</v>
      </c>
      <c r="C22" s="44" t="str">
        <f>'Liste élèves'!D20</f>
        <v>NOM16</v>
      </c>
      <c r="D22" s="49" t="str">
        <f>'Liste élèves'!E20</f>
        <v>Prénom16</v>
      </c>
      <c r="E22" s="279" t="str">
        <f t="shared" ca="1" si="3"/>
        <v>Non positionné</v>
      </c>
      <c r="F22" s="35" t="str">
        <f t="shared" ca="1" si="0"/>
        <v>Non positionné</v>
      </c>
      <c r="G22" s="35" t="str">
        <f t="shared" ca="1" si="1"/>
        <v>Non positionné</v>
      </c>
      <c r="H22" s="274" t="str">
        <f t="shared" ca="1" si="2"/>
        <v>Non positionné</v>
      </c>
      <c r="I22" s="2"/>
      <c r="J22" s="38"/>
      <c r="K22" s="39"/>
      <c r="L22" s="36"/>
      <c r="M22" s="37"/>
      <c r="N22" s="37"/>
      <c r="O22" s="37"/>
      <c r="P22" s="37"/>
      <c r="Q22" s="37"/>
      <c r="R22" s="37"/>
      <c r="S22" s="37"/>
      <c r="T22" s="37"/>
      <c r="U22" s="37"/>
      <c r="V22" s="37"/>
    </row>
    <row r="23" spans="1:22" ht="18.75">
      <c r="A23" s="1"/>
      <c r="B23" s="32">
        <v>17</v>
      </c>
      <c r="C23" s="44" t="str">
        <f>'Liste élèves'!D21</f>
        <v>NOM17</v>
      </c>
      <c r="D23" s="49" t="str">
        <f>'Liste élèves'!E21</f>
        <v>Prénom17</v>
      </c>
      <c r="E23" s="279" t="str">
        <f t="shared" ca="1" si="3"/>
        <v>Non positionné</v>
      </c>
      <c r="F23" s="35" t="str">
        <f t="shared" ca="1" si="0"/>
        <v>Non positionné</v>
      </c>
      <c r="G23" s="35" t="str">
        <f t="shared" ca="1" si="1"/>
        <v>Non positionné</v>
      </c>
      <c r="H23" s="274" t="str">
        <f t="shared" ca="1" si="2"/>
        <v>Non positionné</v>
      </c>
      <c r="I23" s="2"/>
      <c r="J23" s="38"/>
      <c r="K23" s="39"/>
      <c r="L23" s="36"/>
      <c r="M23" s="37"/>
      <c r="N23" s="37"/>
      <c r="O23" s="37"/>
      <c r="P23" s="37"/>
      <c r="Q23" s="37"/>
      <c r="R23" s="37"/>
      <c r="S23" s="37"/>
      <c r="T23" s="37"/>
      <c r="U23" s="37"/>
      <c r="V23" s="37"/>
    </row>
    <row r="24" spans="1:22" ht="18.75">
      <c r="A24" s="1"/>
      <c r="B24" s="32">
        <v>18</v>
      </c>
      <c r="C24" s="44" t="str">
        <f>'Liste élèves'!D22</f>
        <v>NOM18</v>
      </c>
      <c r="D24" s="49" t="str">
        <f>'Liste élèves'!E22</f>
        <v>Prénom18</v>
      </c>
      <c r="E24" s="279" t="str">
        <f t="shared" ca="1" si="3"/>
        <v>Non positionné</v>
      </c>
      <c r="F24" s="35" t="str">
        <f t="shared" ca="1" si="0"/>
        <v>Non positionné</v>
      </c>
      <c r="G24" s="35" t="str">
        <f t="shared" ca="1" si="1"/>
        <v>Non positionné</v>
      </c>
      <c r="H24" s="274" t="str">
        <f t="shared" ca="1" si="2"/>
        <v>Non positionné</v>
      </c>
      <c r="I24" s="2"/>
      <c r="J24" s="38"/>
      <c r="K24" s="39"/>
      <c r="L24" s="36"/>
      <c r="M24" s="37"/>
      <c r="N24" s="37"/>
      <c r="O24" s="37"/>
      <c r="P24" s="37"/>
      <c r="Q24" s="37"/>
      <c r="R24" s="37"/>
      <c r="S24" s="37"/>
      <c r="T24" s="37"/>
      <c r="U24" s="37"/>
      <c r="V24" s="37"/>
    </row>
    <row r="25" spans="1:22" ht="18.75">
      <c r="A25" s="1"/>
      <c r="B25" s="32">
        <v>19</v>
      </c>
      <c r="C25" s="44" t="str">
        <f>'Liste élèves'!D23</f>
        <v>NOM19</v>
      </c>
      <c r="D25" s="49" t="str">
        <f>'Liste élèves'!E23</f>
        <v>Prénom19</v>
      </c>
      <c r="E25" s="279" t="str">
        <f t="shared" ca="1" si="3"/>
        <v>Non positionné</v>
      </c>
      <c r="F25" s="35" t="str">
        <f t="shared" ca="1" si="0"/>
        <v>Non positionné</v>
      </c>
      <c r="G25" s="35" t="str">
        <f t="shared" ca="1" si="1"/>
        <v>Non positionné</v>
      </c>
      <c r="H25" s="274" t="str">
        <f t="shared" ca="1" si="2"/>
        <v>Non positionné</v>
      </c>
      <c r="I25" s="2"/>
      <c r="J25" s="38"/>
      <c r="K25" s="39"/>
      <c r="L25" s="36"/>
      <c r="M25" s="37"/>
      <c r="N25" s="37"/>
      <c r="O25" s="37"/>
      <c r="P25" s="37"/>
      <c r="Q25" s="37"/>
      <c r="R25" s="37"/>
      <c r="S25" s="37"/>
      <c r="T25" s="37"/>
      <c r="U25" s="37"/>
      <c r="V25" s="37"/>
    </row>
    <row r="26" spans="1:22" ht="18.75">
      <c r="A26" s="1"/>
      <c r="B26" s="32">
        <v>20</v>
      </c>
      <c r="C26" s="44" t="str">
        <f>'Liste élèves'!D24</f>
        <v>NOM20</v>
      </c>
      <c r="D26" s="49" t="str">
        <f>'Liste élèves'!E24</f>
        <v>Prénom20</v>
      </c>
      <c r="E26" s="279" t="str">
        <f t="shared" ca="1" si="3"/>
        <v>Non positionné</v>
      </c>
      <c r="F26" s="35" t="str">
        <f t="shared" ca="1" si="0"/>
        <v>Non positionné</v>
      </c>
      <c r="G26" s="35" t="str">
        <f t="shared" ca="1" si="1"/>
        <v>Non positionné</v>
      </c>
      <c r="H26" s="274" t="str">
        <f t="shared" ca="1" si="2"/>
        <v>Non positionné</v>
      </c>
      <c r="I26" s="2"/>
      <c r="J26" s="38"/>
      <c r="K26" s="39"/>
      <c r="L26" s="36"/>
      <c r="M26" s="37"/>
      <c r="N26" s="37"/>
      <c r="O26" s="37"/>
      <c r="P26" s="37"/>
      <c r="Q26" s="37"/>
      <c r="R26" s="37"/>
      <c r="S26" s="37"/>
      <c r="T26" s="37"/>
      <c r="U26" s="37"/>
      <c r="V26" s="37"/>
    </row>
    <row r="27" spans="1:22" ht="18.75">
      <c r="A27" s="1"/>
      <c r="B27" s="32">
        <v>21</v>
      </c>
      <c r="C27" s="44" t="str">
        <f>'Liste élèves'!D25</f>
        <v>NOM21</v>
      </c>
      <c r="D27" s="49" t="str">
        <f>'Liste élèves'!E25</f>
        <v>Prénom21</v>
      </c>
      <c r="E27" s="279" t="str">
        <f t="shared" ca="1" si="3"/>
        <v>Non positionné</v>
      </c>
      <c r="F27" s="35" t="str">
        <f t="shared" ca="1" si="0"/>
        <v>Non positionné</v>
      </c>
      <c r="G27" s="35" t="str">
        <f t="shared" ca="1" si="1"/>
        <v>Non positionné</v>
      </c>
      <c r="H27" s="274" t="str">
        <f t="shared" ca="1" si="2"/>
        <v>Non positionné</v>
      </c>
      <c r="I27" s="2"/>
      <c r="J27" s="38"/>
      <c r="K27" s="39"/>
      <c r="L27" s="36"/>
      <c r="M27" s="37"/>
      <c r="N27" s="37"/>
      <c r="O27" s="37"/>
      <c r="P27" s="37"/>
      <c r="Q27" s="37"/>
      <c r="R27" s="37"/>
      <c r="S27" s="37"/>
      <c r="T27" s="37"/>
      <c r="U27" s="37"/>
      <c r="V27" s="37"/>
    </row>
    <row r="28" spans="1:22" ht="18.75">
      <c r="A28" s="1"/>
      <c r="B28" s="32">
        <v>22</v>
      </c>
      <c r="C28" s="44" t="str">
        <f>'Liste élèves'!D26</f>
        <v>NOM22</v>
      </c>
      <c r="D28" s="49" t="str">
        <f>'Liste élèves'!E26</f>
        <v>Prénom22</v>
      </c>
      <c r="E28" s="279" t="str">
        <f t="shared" ca="1" si="3"/>
        <v>Non positionné</v>
      </c>
      <c r="F28" s="35" t="str">
        <f t="shared" ca="1" si="0"/>
        <v>Non positionné</v>
      </c>
      <c r="G28" s="35" t="str">
        <f t="shared" ca="1" si="1"/>
        <v>Non positionné</v>
      </c>
      <c r="H28" s="274" t="str">
        <f t="shared" ca="1" si="2"/>
        <v>Non positionné</v>
      </c>
      <c r="I28" s="2"/>
      <c r="J28" s="38"/>
      <c r="K28" s="39"/>
      <c r="L28" s="36"/>
      <c r="M28" s="37"/>
      <c r="N28" s="37"/>
      <c r="O28" s="37"/>
      <c r="P28" s="37"/>
      <c r="Q28" s="37"/>
      <c r="R28" s="37"/>
      <c r="S28" s="37"/>
      <c r="T28" s="37"/>
      <c r="U28" s="37"/>
      <c r="V28" s="37"/>
    </row>
    <row r="29" spans="1:22" ht="18.75">
      <c r="A29" s="1"/>
      <c r="B29" s="32">
        <v>23</v>
      </c>
      <c r="C29" s="44" t="str">
        <f>'Liste élèves'!D27</f>
        <v>NOM23</v>
      </c>
      <c r="D29" s="49" t="str">
        <f>'Liste élèves'!E27</f>
        <v>Prénom23</v>
      </c>
      <c r="E29" s="279" t="str">
        <f t="shared" ca="1" si="3"/>
        <v>Non positionné</v>
      </c>
      <c r="F29" s="35" t="str">
        <f t="shared" ca="1" si="0"/>
        <v>Non positionné</v>
      </c>
      <c r="G29" s="35" t="str">
        <f t="shared" ca="1" si="1"/>
        <v>Non positionné</v>
      </c>
      <c r="H29" s="274" t="str">
        <f t="shared" ca="1" si="2"/>
        <v>Non positionné</v>
      </c>
      <c r="I29" s="2"/>
      <c r="J29" s="38"/>
      <c r="K29" s="39"/>
      <c r="L29" s="36"/>
      <c r="M29" s="37"/>
      <c r="N29" s="37"/>
      <c r="O29" s="37"/>
      <c r="P29" s="37"/>
      <c r="Q29" s="37"/>
      <c r="R29" s="37"/>
      <c r="S29" s="37"/>
      <c r="T29" s="37"/>
      <c r="U29" s="37"/>
      <c r="V29" s="37"/>
    </row>
    <row r="30" spans="1:22" ht="18.75">
      <c r="A30" s="1"/>
      <c r="B30" s="32">
        <v>24</v>
      </c>
      <c r="C30" s="44" t="str">
        <f>'Liste élèves'!D28</f>
        <v>NOM24</v>
      </c>
      <c r="D30" s="49" t="str">
        <f>'Liste élèves'!E28</f>
        <v>Prénom24</v>
      </c>
      <c r="E30" s="279" t="str">
        <f t="shared" ca="1" si="3"/>
        <v>Non positionné</v>
      </c>
      <c r="F30" s="35" t="str">
        <f t="shared" ca="1" si="0"/>
        <v>Non positionné</v>
      </c>
      <c r="G30" s="35" t="str">
        <f t="shared" ca="1" si="1"/>
        <v>Non positionné</v>
      </c>
      <c r="H30" s="274" t="str">
        <f t="shared" ca="1" si="2"/>
        <v>Non positionné</v>
      </c>
      <c r="I30" s="2"/>
      <c r="J30" s="38"/>
      <c r="K30" s="39"/>
      <c r="L30" s="36"/>
      <c r="M30" s="37"/>
      <c r="N30" s="37"/>
      <c r="O30" s="37"/>
      <c r="P30" s="37"/>
      <c r="Q30" s="37"/>
      <c r="R30" s="37"/>
      <c r="S30" s="37"/>
      <c r="T30" s="37"/>
      <c r="U30" s="37"/>
      <c r="V30" s="37"/>
    </row>
    <row r="31" spans="1:22" ht="18.75">
      <c r="A31" s="1"/>
      <c r="B31" s="32">
        <v>25</v>
      </c>
      <c r="C31" s="44" t="str">
        <f>'Liste élèves'!D29</f>
        <v>NOM25</v>
      </c>
      <c r="D31" s="49" t="str">
        <f>'Liste élèves'!E29</f>
        <v>Prénom25</v>
      </c>
      <c r="E31" s="279" t="str">
        <f t="shared" ca="1" si="3"/>
        <v>Non positionné</v>
      </c>
      <c r="F31" s="35" t="str">
        <f t="shared" ca="1" si="0"/>
        <v>Non positionné</v>
      </c>
      <c r="G31" s="35" t="str">
        <f t="shared" ca="1" si="1"/>
        <v>Non positionné</v>
      </c>
      <c r="H31" s="274" t="str">
        <f t="shared" ca="1" si="2"/>
        <v>Non positionné</v>
      </c>
      <c r="I31" s="2"/>
      <c r="J31" s="38"/>
      <c r="K31" s="39"/>
      <c r="L31" s="36"/>
      <c r="M31" s="37"/>
      <c r="N31" s="37"/>
      <c r="O31" s="37"/>
      <c r="P31" s="37"/>
      <c r="Q31" s="37"/>
      <c r="R31" s="37"/>
      <c r="S31" s="37"/>
      <c r="T31" s="37"/>
      <c r="U31" s="37"/>
      <c r="V31" s="37"/>
    </row>
    <row r="32" spans="1:22" ht="18.75">
      <c r="A32" s="1"/>
      <c r="B32" s="32">
        <v>26</v>
      </c>
      <c r="C32" s="44" t="str">
        <f>'Liste élèves'!D30</f>
        <v>NOM26</v>
      </c>
      <c r="D32" s="49" t="str">
        <f>'Liste élèves'!E30</f>
        <v>Prénom26</v>
      </c>
      <c r="E32" s="279" t="str">
        <f t="shared" ca="1" si="3"/>
        <v>Non positionné</v>
      </c>
      <c r="F32" s="35" t="str">
        <f t="shared" ca="1" si="0"/>
        <v>Non positionné</v>
      </c>
      <c r="G32" s="35" t="str">
        <f t="shared" ca="1" si="1"/>
        <v>Non positionné</v>
      </c>
      <c r="H32" s="274" t="str">
        <f t="shared" ca="1" si="2"/>
        <v>Non positionné</v>
      </c>
      <c r="I32" s="2"/>
      <c r="J32" s="38"/>
      <c r="K32" s="39"/>
      <c r="L32" s="36"/>
      <c r="M32" s="37"/>
      <c r="N32" s="37"/>
      <c r="O32" s="37"/>
      <c r="P32" s="37"/>
      <c r="Q32" s="37"/>
      <c r="R32" s="37"/>
      <c r="S32" s="37"/>
      <c r="T32" s="37"/>
      <c r="U32" s="37"/>
      <c r="V32" s="37"/>
    </row>
    <row r="33" spans="1:22" ht="18.75">
      <c r="A33" s="1"/>
      <c r="B33" s="32">
        <v>27</v>
      </c>
      <c r="C33" s="44" t="str">
        <f>'Liste élèves'!D31</f>
        <v>NOM27</v>
      </c>
      <c r="D33" s="49" t="str">
        <f>'Liste élèves'!E31</f>
        <v>Prénom27</v>
      </c>
      <c r="E33" s="279" t="str">
        <f t="shared" ca="1" si="3"/>
        <v>Non positionné</v>
      </c>
      <c r="F33" s="35" t="str">
        <f t="shared" ca="1" si="0"/>
        <v>Non positionné</v>
      </c>
      <c r="G33" s="35" t="str">
        <f t="shared" ca="1" si="1"/>
        <v>Non positionné</v>
      </c>
      <c r="H33" s="274" t="str">
        <f t="shared" ca="1" si="2"/>
        <v>Non positionné</v>
      </c>
      <c r="I33" s="2"/>
      <c r="J33" s="38"/>
      <c r="K33" s="39"/>
      <c r="L33" s="36"/>
      <c r="M33" s="37"/>
      <c r="N33" s="37"/>
      <c r="O33" s="37"/>
      <c r="P33" s="37"/>
      <c r="Q33" s="37"/>
      <c r="R33" s="37"/>
      <c r="S33" s="37"/>
      <c r="T33" s="37"/>
      <c r="U33" s="37"/>
      <c r="V33" s="37"/>
    </row>
    <row r="34" spans="1:22" ht="18.75">
      <c r="A34" s="1"/>
      <c r="B34" s="32">
        <v>28</v>
      </c>
      <c r="C34" s="44" t="str">
        <f>'Liste élèves'!D32</f>
        <v>NOM28</v>
      </c>
      <c r="D34" s="49" t="str">
        <f>'Liste élèves'!E32</f>
        <v>Prénom28</v>
      </c>
      <c r="E34" s="279" t="str">
        <f t="shared" ca="1" si="3"/>
        <v>Non positionné</v>
      </c>
      <c r="F34" s="35" t="str">
        <f t="shared" ca="1" si="0"/>
        <v>Non positionné</v>
      </c>
      <c r="G34" s="35" t="str">
        <f t="shared" ca="1" si="1"/>
        <v>Non positionné</v>
      </c>
      <c r="H34" s="274" t="str">
        <f t="shared" ca="1" si="2"/>
        <v>Non positionné</v>
      </c>
      <c r="I34" s="2"/>
      <c r="J34" s="38"/>
      <c r="K34" s="39"/>
      <c r="L34" s="36"/>
      <c r="M34" s="37"/>
      <c r="N34" s="37"/>
      <c r="O34" s="37"/>
      <c r="P34" s="37"/>
      <c r="Q34" s="37"/>
      <c r="R34" s="37"/>
      <c r="S34" s="37"/>
      <c r="T34" s="37"/>
      <c r="U34" s="37"/>
      <c r="V34" s="37"/>
    </row>
    <row r="35" spans="1:22" ht="18.75">
      <c r="A35" s="1"/>
      <c r="B35" s="32">
        <v>29</v>
      </c>
      <c r="C35" s="44" t="str">
        <f>'Liste élèves'!D33</f>
        <v>NOM29</v>
      </c>
      <c r="D35" s="49" t="str">
        <f>'Liste élèves'!E33</f>
        <v>Prénom29</v>
      </c>
      <c r="E35" s="279" t="str">
        <f t="shared" ca="1" si="3"/>
        <v>Non positionné</v>
      </c>
      <c r="F35" s="35" t="str">
        <f t="shared" ca="1" si="0"/>
        <v>Non positionné</v>
      </c>
      <c r="G35" s="35" t="str">
        <f t="shared" ca="1" si="1"/>
        <v>Non positionné</v>
      </c>
      <c r="H35" s="274" t="str">
        <f t="shared" ca="1" si="2"/>
        <v>Non positionné</v>
      </c>
      <c r="I35" s="2"/>
      <c r="J35" s="38"/>
      <c r="K35" s="39"/>
      <c r="L35" s="36"/>
      <c r="M35" s="37"/>
      <c r="N35" s="37"/>
      <c r="O35" s="37"/>
      <c r="P35" s="37"/>
      <c r="Q35" s="37"/>
      <c r="R35" s="37"/>
      <c r="S35" s="37"/>
      <c r="T35" s="37"/>
      <c r="U35" s="37"/>
      <c r="V35" s="37"/>
    </row>
    <row r="36" spans="1:22" ht="18.75">
      <c r="A36" s="1"/>
      <c r="B36" s="32">
        <v>30</v>
      </c>
      <c r="C36" s="44" t="str">
        <f>'Liste élèves'!D34</f>
        <v>NOM30</v>
      </c>
      <c r="D36" s="49" t="str">
        <f>'Liste élèves'!E34</f>
        <v>Prénom30</v>
      </c>
      <c r="E36" s="279" t="str">
        <f t="shared" ca="1" si="3"/>
        <v>Non positionné</v>
      </c>
      <c r="F36" s="35" t="str">
        <f t="shared" ca="1" si="0"/>
        <v>Non positionné</v>
      </c>
      <c r="G36" s="35" t="str">
        <f t="shared" ca="1" si="1"/>
        <v>Non positionné</v>
      </c>
      <c r="H36" s="274" t="str">
        <f t="shared" ca="1" si="2"/>
        <v>Non positionné</v>
      </c>
      <c r="I36" s="2"/>
      <c r="J36" s="38"/>
      <c r="K36" s="39"/>
      <c r="L36" s="36"/>
      <c r="M36" s="37"/>
      <c r="N36" s="37"/>
      <c r="O36" s="37"/>
      <c r="P36" s="37"/>
      <c r="Q36" s="37"/>
      <c r="R36" s="37"/>
      <c r="S36" s="37"/>
      <c r="T36" s="37"/>
      <c r="U36" s="37"/>
      <c r="V36" s="37"/>
    </row>
    <row r="37" spans="1:22" ht="18.75">
      <c r="A37" s="1"/>
      <c r="B37" s="32">
        <v>31</v>
      </c>
      <c r="C37" s="44" t="str">
        <f>'Liste élèves'!D35</f>
        <v>NOM31</v>
      </c>
      <c r="D37" s="49" t="str">
        <f>'Liste élèves'!E35</f>
        <v>Prénom31</v>
      </c>
      <c r="E37" s="279" t="str">
        <f t="shared" ca="1" si="3"/>
        <v>Non positionné</v>
      </c>
      <c r="F37" s="35" t="str">
        <f t="shared" ca="1" si="0"/>
        <v>Non positionné</v>
      </c>
      <c r="G37" s="35" t="str">
        <f t="shared" ca="1" si="1"/>
        <v>Non positionné</v>
      </c>
      <c r="H37" s="274" t="str">
        <f t="shared" ca="1" si="2"/>
        <v>Non positionné</v>
      </c>
      <c r="I37" s="2"/>
      <c r="J37" s="38"/>
      <c r="K37" s="39"/>
      <c r="L37" s="36"/>
      <c r="M37" s="37"/>
      <c r="N37" s="37"/>
      <c r="O37" s="37"/>
      <c r="P37" s="37"/>
      <c r="Q37" s="37"/>
      <c r="R37" s="37"/>
      <c r="S37" s="37"/>
      <c r="T37" s="37"/>
      <c r="U37" s="37"/>
      <c r="V37" s="37"/>
    </row>
    <row r="38" spans="1:22" ht="19.5" thickBot="1">
      <c r="A38" s="1"/>
      <c r="B38" s="33">
        <v>32</v>
      </c>
      <c r="C38" s="45" t="str">
        <f>'Liste élèves'!D36</f>
        <v>NOM32</v>
      </c>
      <c r="D38" s="50" t="str">
        <f>'Liste élèves'!E36</f>
        <v>Prénom32</v>
      </c>
      <c r="E38" s="280" t="str">
        <f t="shared" ca="1" si="3"/>
        <v>Non positionné</v>
      </c>
      <c r="F38" s="275" t="str">
        <f t="shared" ca="1" si="0"/>
        <v>Non positionné</v>
      </c>
      <c r="G38" s="275" t="str">
        <f t="shared" ca="1" si="1"/>
        <v>Non positionné</v>
      </c>
      <c r="H38" s="276" t="str">
        <f ca="1">INDIRECT(C38&amp;"!B94")</f>
        <v>Non positionné</v>
      </c>
      <c r="I38" s="2"/>
      <c r="J38" s="38"/>
      <c r="K38" s="39"/>
      <c r="L38" s="36"/>
      <c r="M38" s="37"/>
      <c r="N38" s="37"/>
      <c r="O38" s="37"/>
      <c r="P38" s="37"/>
      <c r="Q38" s="37"/>
      <c r="R38" s="37"/>
      <c r="S38" s="37"/>
      <c r="T38" s="37"/>
      <c r="U38" s="37"/>
      <c r="V38" s="37"/>
    </row>
    <row r="39" spans="1:22" ht="15.75" customHeight="1">
      <c r="A39" s="1"/>
      <c r="B39" s="6"/>
      <c r="C39" s="1"/>
      <c r="D39" s="1"/>
      <c r="E39" s="3"/>
      <c r="F39" s="3"/>
      <c r="G39" s="3"/>
      <c r="H39" s="3"/>
      <c r="I39" s="1"/>
      <c r="J39" s="38"/>
      <c r="K39" s="39"/>
      <c r="L39" s="36"/>
      <c r="M39" s="37"/>
      <c r="N39" s="37"/>
      <c r="O39" s="37"/>
      <c r="P39" s="37"/>
      <c r="Q39" s="37"/>
      <c r="R39" s="37"/>
      <c r="S39" s="37"/>
      <c r="T39" s="37"/>
      <c r="U39" s="37"/>
      <c r="V39" s="37"/>
    </row>
    <row r="42" spans="1:22">
      <c r="E42" s="54"/>
    </row>
    <row r="43" spans="1:22" ht="18">
      <c r="E43" s="189"/>
    </row>
  </sheetData>
  <mergeCells count="3">
    <mergeCell ref="C2:D2"/>
    <mergeCell ref="C4:H4"/>
    <mergeCell ref="N3:T3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43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42" priority="114" operator="lessThan">
      <formula>1</formula>
    </cfRule>
  </conditionalFormatting>
  <conditionalFormatting sqref="H10:H32 H2:H5 H93 H89 H87 H85 H81:H82 H75:H76 H69 H67 H61 H59 H55 H53 H49 H45 H38 H35">
    <cfRule type="cellIs" dxfId="41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40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10" sqref="A10:B32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39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38" priority="114" operator="lessThan">
      <formula>1</formula>
    </cfRule>
  </conditionalFormatting>
  <conditionalFormatting sqref="H10:H32 H2:H5 H93 H89 H87 H85 H81:H82 H75:H76 H69 H67 H61 H59 H55 H53 H49 H45 H38 H35">
    <cfRule type="cellIs" dxfId="37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36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35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34" priority="114" operator="lessThan">
      <formula>1</formula>
    </cfRule>
  </conditionalFormatting>
  <conditionalFormatting sqref="H10:H32 H2:H5 H93 H89 H87 H85 H81:H82 H75:H76 H69 H67 H61 H59 H55 H53 H49 H45 H38 H35">
    <cfRule type="cellIs" dxfId="33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32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31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30" priority="114" operator="lessThan">
      <formula>1</formula>
    </cfRule>
  </conditionalFormatting>
  <conditionalFormatting sqref="H10:H32 H2:H5 H93 H89 H87 H85 H81:H82 H75:H76 H69 H67 H61 H59 H55 H53 H49 H45 H38 H35">
    <cfRule type="cellIs" dxfId="29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28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27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26" priority="114" operator="lessThan">
      <formula>1</formula>
    </cfRule>
  </conditionalFormatting>
  <conditionalFormatting sqref="H10:H32 H2:H5 H93 H89 H87 H85 H81:H82 H75:H76 H69 H67 H61 H59 H55 H53 H49 H45 H38 H35">
    <cfRule type="cellIs" dxfId="25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24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23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22" priority="114" operator="lessThan">
      <formula>1</formula>
    </cfRule>
  </conditionalFormatting>
  <conditionalFormatting sqref="H10:H32 H2:H5 H93 H89 H87 H85 H81:H82 H75:H76 H69 H67 H61 H59 H55 H53 H49 H45 H38 H35">
    <cfRule type="cellIs" dxfId="21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20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9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8" priority="114" operator="lessThan">
      <formula>1</formula>
    </cfRule>
  </conditionalFormatting>
  <conditionalFormatting sqref="H10:H32 H2:H5 H93 H89 H87 H85 H81:H82 H75:H76 H69 H67 H61 H59 H55 H53 H49 H45 H38 H35">
    <cfRule type="cellIs" dxfId="17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16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5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4" priority="114" operator="lessThan">
      <formula>1</formula>
    </cfRule>
  </conditionalFormatting>
  <conditionalFormatting sqref="H10:H32 H2:H5 H93 H89 H87 H85 H81:H82 H75:H76 H69 H67 H61 H59 H55 H53 H49 H45 H38 H35">
    <cfRule type="cellIs" dxfId="13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12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1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0" priority="114" operator="lessThan">
      <formula>1</formula>
    </cfRule>
  </conditionalFormatting>
  <conditionalFormatting sqref="H10:H32 H2:H5 H93 H89 H87 H85 H81:H82 H75:H76 H69 H67 H61 H59 H55 H53 H49 H45 H38 H35">
    <cfRule type="cellIs" dxfId="9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8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2">
      <dataBar showValue="0">
        <cfvo type="min" val="0"/>
        <cfvo type="max" val="0"/>
        <color rgb="FF008AEF"/>
      </dataBar>
    </cfRule>
  </conditionalFormatting>
  <conditionalFormatting sqref="K2:K5">
    <cfRule type="dataBar" priority="131">
      <dataBar showValue="0">
        <cfvo type="min" val="0"/>
        <cfvo type="max" val="0"/>
        <color rgb="FF008AEF"/>
      </dataBar>
    </cfRule>
  </conditionalFormatting>
  <conditionalFormatting sqref="K6">
    <cfRule type="dataBar" priority="130">
      <dataBar showValue="0">
        <cfvo type="min" val="0"/>
        <cfvo type="max" val="0"/>
        <color rgb="FF008AEF"/>
      </dataBar>
    </cfRule>
  </conditionalFormatting>
  <conditionalFormatting sqref="J2:J4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5">
      <dataBar showValue="0">
        <cfvo type="min" val="0"/>
        <cfvo type="max" val="0"/>
        <color rgb="FF008AEF"/>
      </dataBar>
    </cfRule>
  </conditionalFormatting>
  <conditionalFormatting sqref="F6:H6">
    <cfRule type="iconSet" priority="122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3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4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1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20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7" priority="119" operator="greaterThanOrEqual">
      <formula>3</formula>
    </cfRule>
  </conditionalFormatting>
  <conditionalFormatting sqref="K35:K93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6" priority="114" operator="lessThan">
      <formula>1</formula>
    </cfRule>
  </conditionalFormatting>
  <conditionalFormatting sqref="H10:H32 H2:H5 H93 H89 H87 H85 H81:H82 H75:H76 H69 H67 H61 H59 H55 H53 H49 H45 H38 H35">
    <cfRule type="cellIs" dxfId="5" priority="113" operator="between">
      <formula>1</formula>
      <formula>1.99</formula>
    </cfRule>
  </conditionalFormatting>
  <conditionalFormatting sqref="H10:H32 H2:H5 H35 H38 H45 H49 H53 H55 H59 H61 H67 H69 H75:H76 H81:H82 H85 H87 H89 H93">
    <cfRule type="cellIs" dxfId="4" priority="112" operator="between">
      <formula>2</formula>
      <formula>2.99</formula>
    </cfRule>
  </conditionalFormatting>
  <conditionalFormatting sqref="K57">
    <cfRule type="dataBar" priority="111">
      <dataBar showValue="0">
        <cfvo type="min" val="0"/>
        <cfvo type="max" val="0"/>
        <color rgb="FF008AEF"/>
      </dataBar>
    </cfRule>
  </conditionalFormatting>
  <conditionalFormatting sqref="K79">
    <cfRule type="dataBar" priority="110">
      <dataBar showValue="0">
        <cfvo type="min" val="0"/>
        <cfvo type="max" val="0"/>
        <color rgb="FF008AEF"/>
      </dataBar>
    </cfRule>
  </conditionalFormatting>
  <conditionalFormatting sqref="K94:K95">
    <cfRule type="iconSet" priority="109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5">
      <dataBar showValue="0">
        <cfvo type="min" val="0"/>
        <cfvo type="max" val="0"/>
        <color rgb="FF008AEF"/>
      </dataBar>
    </cfRule>
  </conditionalFormatting>
  <conditionalFormatting sqref="Q10:Q32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8">
      <dataBar showValue="0">
        <cfvo type="min" val="0"/>
        <cfvo type="max" val="0"/>
        <color rgb="FF008AEF"/>
      </dataBar>
    </cfRule>
  </conditionalFormatting>
  <conditionalFormatting sqref="M57">
    <cfRule type="dataBar" priority="67">
      <dataBar showValue="0">
        <cfvo type="min" val="0"/>
        <cfvo type="max" val="0"/>
        <color rgb="FF008AEF"/>
      </dataBar>
    </cfRule>
  </conditionalFormatting>
  <conditionalFormatting sqref="M79">
    <cfRule type="dataBar" priority="66">
      <dataBar showValue="0">
        <cfvo type="min" val="0"/>
        <cfvo type="max" val="0"/>
        <color rgb="FF008AEF"/>
      </dataBar>
    </cfRule>
  </conditionalFormatting>
  <conditionalFormatting sqref="O33">
    <cfRule type="dataBar" priority="65">
      <dataBar showValue="0">
        <cfvo type="min" val="0"/>
        <cfvo type="max" val="0"/>
        <color rgb="FF008AEF"/>
      </dataBar>
    </cfRule>
  </conditionalFormatting>
  <conditionalFormatting sqref="O57">
    <cfRule type="dataBar" priority="64">
      <dataBar showValue="0">
        <cfvo type="min" val="0"/>
        <cfvo type="max" val="0"/>
        <color rgb="FF008AEF"/>
      </dataBar>
    </cfRule>
  </conditionalFormatting>
  <conditionalFormatting sqref="O79">
    <cfRule type="dataBar" priority="63">
      <dataBar showValue="0">
        <cfvo type="min" val="0"/>
        <cfvo type="max" val="0"/>
        <color rgb="FF008AEF"/>
      </dataBar>
    </cfRule>
  </conditionalFormatting>
  <conditionalFormatting sqref="Q33">
    <cfRule type="dataBar" priority="62">
      <dataBar showValue="0">
        <cfvo type="min" val="0"/>
        <cfvo type="max" val="0"/>
        <color rgb="FF008AEF"/>
      </dataBar>
    </cfRule>
  </conditionalFormatting>
  <conditionalFormatting sqref="Q57">
    <cfRule type="dataBar" priority="61">
      <dataBar showValue="0">
        <cfvo type="min" val="0"/>
        <cfvo type="max" val="0"/>
        <color rgb="FF008AEF"/>
      </dataBar>
    </cfRule>
  </conditionalFormatting>
  <conditionalFormatting sqref="Q79">
    <cfRule type="dataBar" priority="60">
      <dataBar showValue="0">
        <cfvo type="min" val="0"/>
        <cfvo type="max" val="0"/>
        <color rgb="FF008AEF"/>
      </dataBar>
    </cfRule>
  </conditionalFormatting>
  <conditionalFormatting sqref="S33">
    <cfRule type="dataBar" priority="59">
      <dataBar showValue="0">
        <cfvo type="min" val="0"/>
        <cfvo type="max" val="0"/>
        <color rgb="FF008AEF"/>
      </dataBar>
    </cfRule>
  </conditionalFormatting>
  <conditionalFormatting sqref="S57">
    <cfRule type="dataBar" priority="58">
      <dataBar showValue="0">
        <cfvo type="min" val="0"/>
        <cfvo type="max" val="0"/>
        <color rgb="FF008AEF"/>
      </dataBar>
    </cfRule>
  </conditionalFormatting>
  <conditionalFormatting sqref="S79">
    <cfRule type="dataBar" priority="57">
      <dataBar showValue="0">
        <cfvo type="min" val="0"/>
        <cfvo type="max" val="0"/>
        <color rgb="FF008AEF"/>
      </dataBar>
    </cfRule>
  </conditionalFormatting>
  <conditionalFormatting sqref="U33">
    <cfRule type="dataBar" priority="56">
      <dataBar showValue="0">
        <cfvo type="min" val="0"/>
        <cfvo type="max" val="0"/>
        <color rgb="FF008AEF"/>
      </dataBar>
    </cfRule>
  </conditionalFormatting>
  <conditionalFormatting sqref="U57">
    <cfRule type="dataBar" priority="55">
      <dataBar showValue="0">
        <cfvo type="min" val="0"/>
        <cfvo type="max" val="0"/>
        <color rgb="FF008AEF"/>
      </dataBar>
    </cfRule>
  </conditionalFormatting>
  <conditionalFormatting sqref="U79">
    <cfRule type="dataBar" priority="54">
      <dataBar showValue="0">
        <cfvo type="min" val="0"/>
        <cfvo type="max" val="0"/>
        <color rgb="FF008AEF"/>
      </dataBar>
    </cfRule>
  </conditionalFormatting>
  <conditionalFormatting sqref="W33">
    <cfRule type="dataBar" priority="53">
      <dataBar showValue="0">
        <cfvo type="min" val="0"/>
        <cfvo type="max" val="0"/>
        <color rgb="FF008AEF"/>
      </dataBar>
    </cfRule>
  </conditionalFormatting>
  <conditionalFormatting sqref="W57">
    <cfRule type="dataBar" priority="52">
      <dataBar showValue="0">
        <cfvo type="min" val="0"/>
        <cfvo type="max" val="0"/>
        <color rgb="FF008AEF"/>
      </dataBar>
    </cfRule>
  </conditionalFormatting>
  <conditionalFormatting sqref="W79">
    <cfRule type="dataBar" priority="51">
      <dataBar showValue="0">
        <cfvo type="min" val="0"/>
        <cfvo type="max" val="0"/>
        <color rgb="FF008AEF"/>
      </dataBar>
    </cfRule>
  </conditionalFormatting>
  <conditionalFormatting sqref="Y33">
    <cfRule type="dataBar" priority="50">
      <dataBar showValue="0">
        <cfvo type="min" val="0"/>
        <cfvo type="max" val="0"/>
        <color rgb="FF008AEF"/>
      </dataBar>
    </cfRule>
  </conditionalFormatting>
  <conditionalFormatting sqref="Y57">
    <cfRule type="dataBar" priority="49">
      <dataBar showValue="0">
        <cfvo type="min" val="0"/>
        <cfvo type="max" val="0"/>
        <color rgb="FF008AEF"/>
      </dataBar>
    </cfRule>
  </conditionalFormatting>
  <conditionalFormatting sqref="Y79">
    <cfRule type="dataBar" priority="48">
      <dataBar showValue="0">
        <cfvo type="min" val="0"/>
        <cfvo type="max" val="0"/>
        <color rgb="FF008AEF"/>
      </dataBar>
    </cfRule>
  </conditionalFormatting>
  <conditionalFormatting sqref="AA33">
    <cfRule type="dataBar" priority="47">
      <dataBar showValue="0">
        <cfvo type="min" val="0"/>
        <cfvo type="max" val="0"/>
        <color rgb="FF008AEF"/>
      </dataBar>
    </cfRule>
  </conditionalFormatting>
  <conditionalFormatting sqref="AA57">
    <cfRule type="dataBar" priority="46">
      <dataBar showValue="0">
        <cfvo type="min" val="0"/>
        <cfvo type="max" val="0"/>
        <color rgb="FF008AEF"/>
      </dataBar>
    </cfRule>
  </conditionalFormatting>
  <conditionalFormatting sqref="AA79">
    <cfRule type="dataBar" priority="45">
      <dataBar showValue="0">
        <cfvo type="min" val="0"/>
        <cfvo type="max" val="0"/>
        <color rgb="FF008AEF"/>
      </dataBar>
    </cfRule>
  </conditionalFormatting>
  <conditionalFormatting sqref="AC33">
    <cfRule type="dataBar" priority="44">
      <dataBar showValue="0">
        <cfvo type="min" val="0"/>
        <cfvo type="max" val="0"/>
        <color rgb="FF008AEF"/>
      </dataBar>
    </cfRule>
  </conditionalFormatting>
  <conditionalFormatting sqref="AC57">
    <cfRule type="dataBar" priority="43">
      <dataBar showValue="0">
        <cfvo type="min" val="0"/>
        <cfvo type="max" val="0"/>
        <color rgb="FF008AEF"/>
      </dataBar>
    </cfRule>
  </conditionalFormatting>
  <conditionalFormatting sqref="AC79">
    <cfRule type="dataBar" priority="42">
      <dataBar showValue="0">
        <cfvo type="min" val="0"/>
        <cfvo type="max" val="0"/>
        <color rgb="FF008AEF"/>
      </dataBar>
    </cfRule>
  </conditionalFormatting>
  <conditionalFormatting sqref="K95">
    <cfRule type="iconSet" priority="26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10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8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6"/>
  <dimension ref="A1:K97"/>
  <sheetViews>
    <sheetView workbookViewId="0">
      <selection activeCell="E85" sqref="E85"/>
    </sheetView>
  </sheetViews>
  <sheetFormatPr baseColWidth="10" defaultRowHeight="15"/>
  <cols>
    <col min="1" max="1" width="5.42578125" customWidth="1"/>
    <col min="2" max="2" width="10.5703125" customWidth="1"/>
    <col min="3" max="3" width="20.85546875" style="46" customWidth="1"/>
    <col min="4" max="4" width="19.85546875" customWidth="1"/>
    <col min="5" max="10" width="20.140625" style="187" customWidth="1"/>
    <col min="11" max="11" width="11.42578125" style="187"/>
  </cols>
  <sheetData>
    <row r="1" spans="1:11" ht="15" customHeight="1">
      <c r="A1" s="1"/>
      <c r="B1" s="1"/>
      <c r="C1" s="1"/>
      <c r="D1" s="1"/>
      <c r="E1" s="193"/>
      <c r="F1" s="3"/>
      <c r="G1" s="3"/>
      <c r="H1" s="3"/>
      <c r="I1" s="3"/>
      <c r="J1" s="3"/>
      <c r="K1" s="3"/>
    </row>
    <row r="2" spans="1:11" ht="19.5" customHeight="1">
      <c r="A2" s="1"/>
      <c r="B2" s="192" t="str">
        <f>'Bilan de la classe'!C2</f>
        <v>BAC PRO - Seconde</v>
      </c>
      <c r="C2" s="217"/>
      <c r="D2" s="217" t="str">
        <f>'Bilan de la classe'!F2</f>
        <v xml:space="preserve"> A RENSEIGNER DANS LA FEUILLE "LISTE ELEVES"</v>
      </c>
      <c r="E2" s="218"/>
      <c r="F2" s="219"/>
      <c r="G2" s="194"/>
      <c r="H2" s="194"/>
      <c r="I2" s="194"/>
      <c r="J2" s="194"/>
      <c r="K2" s="194"/>
    </row>
    <row r="3" spans="1:11" ht="23.25">
      <c r="A3" s="1"/>
      <c r="B3" s="199"/>
      <c r="C3" s="200"/>
      <c r="D3" s="1"/>
      <c r="E3" s="193"/>
      <c r="F3" s="183"/>
      <c r="G3" s="183"/>
      <c r="H3" s="183"/>
      <c r="I3" s="183"/>
      <c r="J3" s="194"/>
      <c r="K3" s="194"/>
    </row>
    <row r="4" spans="1:11" ht="23.25" customHeight="1">
      <c r="A4" s="1"/>
      <c r="B4" s="302" t="str">
        <f>'Bilan de la classe'!E6</f>
        <v>Organisation et gestion de données</v>
      </c>
      <c r="C4" s="302"/>
      <c r="D4" s="302"/>
      <c r="E4" s="193"/>
      <c r="F4" s="195"/>
      <c r="G4" s="195"/>
      <c r="H4" s="195"/>
      <c r="I4" s="195"/>
      <c r="J4" s="195"/>
      <c r="K4" s="195"/>
    </row>
    <row r="5" spans="1:11" ht="14.25" customHeight="1" thickBot="1">
      <c r="A5" s="1"/>
      <c r="B5" s="6"/>
      <c r="C5" s="6"/>
      <c r="D5" s="1"/>
      <c r="E5" s="194"/>
      <c r="F5" s="195"/>
      <c r="G5" s="195"/>
      <c r="H5" s="195"/>
      <c r="I5" s="195"/>
      <c r="J5" s="195"/>
      <c r="K5" s="195"/>
    </row>
    <row r="6" spans="1:11" s="187" customFormat="1" ht="18" customHeight="1" thickBot="1">
      <c r="A6" s="3"/>
      <c r="B6" s="6"/>
      <c r="C6" s="227" t="s">
        <v>4</v>
      </c>
      <c r="D6" s="228" t="s">
        <v>5</v>
      </c>
      <c r="E6" s="225" t="s">
        <v>166</v>
      </c>
      <c r="F6" s="225" t="s">
        <v>167</v>
      </c>
      <c r="G6" s="225" t="s">
        <v>168</v>
      </c>
      <c r="H6" s="225" t="s">
        <v>169</v>
      </c>
      <c r="I6" s="225" t="s">
        <v>170</v>
      </c>
      <c r="J6" s="226" t="s">
        <v>171</v>
      </c>
      <c r="K6" s="195"/>
    </row>
    <row r="7" spans="1:11" ht="18" customHeight="1">
      <c r="A7" s="1"/>
      <c r="B7" s="201">
        <v>1</v>
      </c>
      <c r="C7" s="202" t="str">
        <f>'Liste élèves'!D5</f>
        <v>NOM1</v>
      </c>
      <c r="D7" s="202" t="str">
        <f>'Liste élèves'!E5</f>
        <v>Prénom1</v>
      </c>
      <c r="E7" s="203" t="str">
        <f ca="1">IF('Bilan de la classe'!$E7=E$6,"O","")</f>
        <v/>
      </c>
      <c r="F7" s="203" t="str">
        <f ca="1">IF('Bilan de la classe'!$E7=F$6,"O","")</f>
        <v/>
      </c>
      <c r="G7" s="203" t="str">
        <f ca="1">IF('Bilan de la classe'!$E7=G$6,"O","")</f>
        <v/>
      </c>
      <c r="H7" s="203" t="str">
        <f ca="1">IF('Bilan de la classe'!$E7=H$6,"O","")</f>
        <v/>
      </c>
      <c r="I7" s="203" t="str">
        <f ca="1">IF('Bilan de la classe'!$E7=I$6,"O","")</f>
        <v/>
      </c>
      <c r="J7" s="204" t="str">
        <f ca="1">IF('Bilan de la classe'!$E7=J$6,"O","")</f>
        <v/>
      </c>
      <c r="K7" s="195" t="str">
        <f ca="1">IF(E7="O",1,IF(F7="O",2,IF(G7="O",3,IF(H7="O",4,IF(I7="O",5,IF(J7="O",6,""))))))</f>
        <v/>
      </c>
    </row>
    <row r="8" spans="1:11" ht="18" customHeight="1">
      <c r="A8" s="1"/>
      <c r="B8" s="205">
        <v>2</v>
      </c>
      <c r="C8" s="206" t="str">
        <f>'Liste élèves'!D6</f>
        <v>NOM2</v>
      </c>
      <c r="D8" s="206" t="str">
        <f>'Liste élèves'!E6</f>
        <v>Prénom2</v>
      </c>
      <c r="E8" s="207" t="str">
        <f ca="1">IF('Bilan de la classe'!$E8=E$6,"O","")</f>
        <v/>
      </c>
      <c r="F8" s="207" t="str">
        <f ca="1">IF('Bilan de la classe'!$E8=F$6,"O","")</f>
        <v/>
      </c>
      <c r="G8" s="207" t="str">
        <f ca="1">IF('Bilan de la classe'!$E8=G$6,"O","")</f>
        <v/>
      </c>
      <c r="H8" s="207" t="str">
        <f ca="1">IF('Bilan de la classe'!$E8=H$6,"O","")</f>
        <v/>
      </c>
      <c r="I8" s="207" t="str">
        <f ca="1">IF('Bilan de la classe'!$E8=I$6,"O","")</f>
        <v/>
      </c>
      <c r="J8" s="208" t="str">
        <f ca="1">IF('Bilan de la classe'!$E8=J$6,"O","")</f>
        <v/>
      </c>
      <c r="K8" s="195" t="str">
        <f t="shared" ref="K8:K38" ca="1" si="0">IF(E8="O",1,IF(F8="O",2,IF(G8="O",3,IF(H8="O",4,IF(I8="O",5,IF(J8="O",6,""))))))</f>
        <v/>
      </c>
    </row>
    <row r="9" spans="1:11" ht="18" customHeight="1">
      <c r="A9" s="1"/>
      <c r="B9" s="213">
        <v>3</v>
      </c>
      <c r="C9" s="214" t="str">
        <f>'Liste élèves'!D7</f>
        <v>NOM3</v>
      </c>
      <c r="D9" s="214" t="str">
        <f>'Liste élèves'!E7</f>
        <v>Prénom3</v>
      </c>
      <c r="E9" s="215" t="str">
        <f ca="1">IF('Bilan de la classe'!$E9=E$6,"O","")</f>
        <v/>
      </c>
      <c r="F9" s="215" t="str">
        <f ca="1">IF('Bilan de la classe'!$E9=F$6,"O","")</f>
        <v/>
      </c>
      <c r="G9" s="215" t="str">
        <f ca="1">IF('Bilan de la classe'!$E9=G$6,"O","")</f>
        <v/>
      </c>
      <c r="H9" s="215" t="str">
        <f ca="1">IF('Bilan de la classe'!$E9=H$6,"O","")</f>
        <v/>
      </c>
      <c r="I9" s="215" t="str">
        <f ca="1">IF('Bilan de la classe'!$E9=I$6,"O","")</f>
        <v/>
      </c>
      <c r="J9" s="216" t="str">
        <f ca="1">IF('Bilan de la classe'!$E9=J$6,"O","")</f>
        <v/>
      </c>
      <c r="K9" s="195" t="str">
        <f t="shared" ca="1" si="0"/>
        <v/>
      </c>
    </row>
    <row r="10" spans="1:11" ht="18" customHeight="1">
      <c r="A10" s="1"/>
      <c r="B10" s="205">
        <v>4</v>
      </c>
      <c r="C10" s="206" t="str">
        <f>'Liste élèves'!D8</f>
        <v>NOM4</v>
      </c>
      <c r="D10" s="206" t="str">
        <f>'Liste élèves'!E8</f>
        <v>Prénom4</v>
      </c>
      <c r="E10" s="207" t="str">
        <f ca="1">IF('Bilan de la classe'!$E10=E$6,"O","")</f>
        <v/>
      </c>
      <c r="F10" s="207" t="str">
        <f ca="1">IF('Bilan de la classe'!$E10=F$6,"O","")</f>
        <v/>
      </c>
      <c r="G10" s="207" t="str">
        <f ca="1">IF('Bilan de la classe'!$E10=G$6,"O","")</f>
        <v/>
      </c>
      <c r="H10" s="207" t="str">
        <f ca="1">IF('Bilan de la classe'!$E10=H$6,"O","")</f>
        <v/>
      </c>
      <c r="I10" s="207" t="str">
        <f ca="1">IF('Bilan de la classe'!$E10=I$6,"O","")</f>
        <v/>
      </c>
      <c r="J10" s="208" t="str">
        <f ca="1">IF('Bilan de la classe'!$E10=J$6,"O","")</f>
        <v/>
      </c>
      <c r="K10" s="195" t="str">
        <f t="shared" ca="1" si="0"/>
        <v/>
      </c>
    </row>
    <row r="11" spans="1:11" ht="18" customHeight="1">
      <c r="A11" s="1"/>
      <c r="B11" s="213">
        <v>5</v>
      </c>
      <c r="C11" s="214" t="str">
        <f>'Liste élèves'!D9</f>
        <v>NOM5</v>
      </c>
      <c r="D11" s="214" t="str">
        <f>'Liste élèves'!E9</f>
        <v>Prénom5</v>
      </c>
      <c r="E11" s="215" t="str">
        <f ca="1">IF('Bilan de la classe'!$E11=E$6,"O","")</f>
        <v/>
      </c>
      <c r="F11" s="215" t="str">
        <f ca="1">IF('Bilan de la classe'!$E11=F$6,"O","")</f>
        <v/>
      </c>
      <c r="G11" s="215" t="str">
        <f ca="1">IF('Bilan de la classe'!$E11=G$6,"O","")</f>
        <v/>
      </c>
      <c r="H11" s="215" t="str">
        <f ca="1">IF('Bilan de la classe'!$E11=H$6,"O","")</f>
        <v/>
      </c>
      <c r="I11" s="215" t="str">
        <f ca="1">IF('Bilan de la classe'!$E11=I$6,"O","")</f>
        <v/>
      </c>
      <c r="J11" s="216" t="str">
        <f ca="1">IF('Bilan de la classe'!$E11=J$6,"O","")</f>
        <v/>
      </c>
      <c r="K11" s="195" t="str">
        <f t="shared" ca="1" si="0"/>
        <v/>
      </c>
    </row>
    <row r="12" spans="1:11" ht="18" customHeight="1">
      <c r="A12" s="1"/>
      <c r="B12" s="205">
        <v>6</v>
      </c>
      <c r="C12" s="206" t="str">
        <f>'Liste élèves'!D10</f>
        <v>NOM6</v>
      </c>
      <c r="D12" s="206" t="str">
        <f>'Liste élèves'!E10</f>
        <v>Prénom6</v>
      </c>
      <c r="E12" s="207" t="str">
        <f ca="1">IF('Bilan de la classe'!$E12=$E$6,"O","")</f>
        <v/>
      </c>
      <c r="F12" s="207" t="str">
        <f ca="1">IF('Bilan de la classe'!$E12=F$6,"O","")</f>
        <v/>
      </c>
      <c r="G12" s="207" t="str">
        <f ca="1">IF('Bilan de la classe'!$E12=G$6,"O","")</f>
        <v/>
      </c>
      <c r="H12" s="207" t="str">
        <f ca="1">IF('Bilan de la classe'!$E12=H$6,"O","")</f>
        <v/>
      </c>
      <c r="I12" s="207" t="str">
        <f ca="1">IF('Bilan de la classe'!$E12=I$6,"O","")</f>
        <v/>
      </c>
      <c r="J12" s="208" t="str">
        <f ca="1">IF('Bilan de la classe'!$E12=J$6,"O","")</f>
        <v/>
      </c>
      <c r="K12" s="195" t="str">
        <f t="shared" ca="1" si="0"/>
        <v/>
      </c>
    </row>
    <row r="13" spans="1:11" ht="18" customHeight="1">
      <c r="A13" s="1"/>
      <c r="B13" s="213">
        <v>7</v>
      </c>
      <c r="C13" s="214" t="str">
        <f>'Liste élèves'!D11</f>
        <v>NOM7</v>
      </c>
      <c r="D13" s="214" t="str">
        <f>'Liste élèves'!E11</f>
        <v>Prénom7</v>
      </c>
      <c r="E13" s="215" t="str">
        <f ca="1">IF('Bilan de la classe'!$E13=$E$6,"O","")</f>
        <v/>
      </c>
      <c r="F13" s="215" t="str">
        <f ca="1">IF('Bilan de la classe'!$E13=F$6,"O","")</f>
        <v/>
      </c>
      <c r="G13" s="215" t="str">
        <f ca="1">IF('Bilan de la classe'!$E13=G$6,"O","")</f>
        <v/>
      </c>
      <c r="H13" s="215" t="str">
        <f ca="1">IF('Bilan de la classe'!$E13=H$6,"O","")</f>
        <v/>
      </c>
      <c r="I13" s="215" t="str">
        <f ca="1">IF('Bilan de la classe'!$E13=I$6,"O","")</f>
        <v/>
      </c>
      <c r="J13" s="216" t="str">
        <f ca="1">IF('Bilan de la classe'!$E13=J$6,"O","")</f>
        <v/>
      </c>
      <c r="K13" s="195" t="str">
        <f t="shared" ca="1" si="0"/>
        <v/>
      </c>
    </row>
    <row r="14" spans="1:11" ht="18" customHeight="1">
      <c r="A14" s="1"/>
      <c r="B14" s="205">
        <v>8</v>
      </c>
      <c r="C14" s="206" t="str">
        <f>'Liste élèves'!D12</f>
        <v>NOM8</v>
      </c>
      <c r="D14" s="206" t="str">
        <f>'Liste élèves'!E12</f>
        <v>Prénom8</v>
      </c>
      <c r="E14" s="207" t="str">
        <f ca="1">IF('Bilan de la classe'!$E14=$E$6,"O","")</f>
        <v/>
      </c>
      <c r="F14" s="207" t="str">
        <f ca="1">IF('Bilan de la classe'!$E14=F$6,"O","")</f>
        <v/>
      </c>
      <c r="G14" s="207" t="str">
        <f ca="1">IF('Bilan de la classe'!$E14=G$6,"O","")</f>
        <v/>
      </c>
      <c r="H14" s="207" t="str">
        <f ca="1">IF('Bilan de la classe'!$E14=H$6,"O","")</f>
        <v/>
      </c>
      <c r="I14" s="207" t="str">
        <f ca="1">IF('Bilan de la classe'!$E14=I$6,"O","")</f>
        <v/>
      </c>
      <c r="J14" s="208" t="str">
        <f ca="1">IF('Bilan de la classe'!$E14=J$6,"O","")</f>
        <v/>
      </c>
      <c r="K14" s="195" t="str">
        <f t="shared" ca="1" si="0"/>
        <v/>
      </c>
    </row>
    <row r="15" spans="1:11" ht="18" customHeight="1">
      <c r="A15" s="1"/>
      <c r="B15" s="213">
        <v>9</v>
      </c>
      <c r="C15" s="214" t="str">
        <f>'Liste élèves'!D13</f>
        <v>NOM9</v>
      </c>
      <c r="D15" s="214" t="str">
        <f>'Liste élèves'!E13</f>
        <v>Prénom9</v>
      </c>
      <c r="E15" s="215" t="str">
        <f ca="1">IF('Bilan de la classe'!$E15=$E$6,"O","")</f>
        <v/>
      </c>
      <c r="F15" s="215" t="str">
        <f ca="1">IF('Bilan de la classe'!$E15=F$6,"O","")</f>
        <v/>
      </c>
      <c r="G15" s="215" t="str">
        <f ca="1">IF('Bilan de la classe'!$E15=G$6,"O","")</f>
        <v/>
      </c>
      <c r="H15" s="215" t="str">
        <f ca="1">IF('Bilan de la classe'!$E15=H$6,"O","")</f>
        <v/>
      </c>
      <c r="I15" s="215" t="str">
        <f ca="1">IF('Bilan de la classe'!$E15=I$6,"O","")</f>
        <v/>
      </c>
      <c r="J15" s="216" t="str">
        <f ca="1">IF('Bilan de la classe'!$E15=J$6,"O","")</f>
        <v/>
      </c>
      <c r="K15" s="195" t="str">
        <f t="shared" ca="1" si="0"/>
        <v/>
      </c>
    </row>
    <row r="16" spans="1:11" ht="18" customHeight="1">
      <c r="A16" s="1"/>
      <c r="B16" s="205">
        <v>10</v>
      </c>
      <c r="C16" s="206" t="str">
        <f>'Liste élèves'!D14</f>
        <v>NOM10</v>
      </c>
      <c r="D16" s="206" t="str">
        <f>'Liste élèves'!E14</f>
        <v>Prénom10</v>
      </c>
      <c r="E16" s="207" t="str">
        <f ca="1">IF('Bilan de la classe'!$E16=$E$6,"O","")</f>
        <v/>
      </c>
      <c r="F16" s="207" t="str">
        <f ca="1">IF('Bilan de la classe'!$E16=F$6,"O","")</f>
        <v/>
      </c>
      <c r="G16" s="207" t="str">
        <f ca="1">IF('Bilan de la classe'!$E16=G$6,"O","")</f>
        <v/>
      </c>
      <c r="H16" s="207" t="str">
        <f ca="1">IF('Bilan de la classe'!$E16=H$6,"O","")</f>
        <v/>
      </c>
      <c r="I16" s="207" t="str">
        <f ca="1">IF('Bilan de la classe'!$E16=I$6,"O","")</f>
        <v/>
      </c>
      <c r="J16" s="208" t="str">
        <f ca="1">IF('Bilan de la classe'!$E16=J$6,"O","")</f>
        <v/>
      </c>
      <c r="K16" s="195" t="str">
        <f t="shared" ca="1" si="0"/>
        <v/>
      </c>
    </row>
    <row r="17" spans="1:11" ht="18" customHeight="1">
      <c r="A17" s="1"/>
      <c r="B17" s="213">
        <v>11</v>
      </c>
      <c r="C17" s="214" t="str">
        <f>'Liste élèves'!D15</f>
        <v>NOM11</v>
      </c>
      <c r="D17" s="214" t="str">
        <f>'Liste élèves'!E15</f>
        <v>Prénom11</v>
      </c>
      <c r="E17" s="215" t="str">
        <f ca="1">IF('Bilan de la classe'!$E17=$E$6,"O","")</f>
        <v/>
      </c>
      <c r="F17" s="215" t="str">
        <f ca="1">IF('Bilan de la classe'!$E17=F$6,"O","")</f>
        <v/>
      </c>
      <c r="G17" s="215" t="str">
        <f ca="1">IF('Bilan de la classe'!$E17=G$6,"O","")</f>
        <v/>
      </c>
      <c r="H17" s="215" t="str">
        <f ca="1">IF('Bilan de la classe'!$E17=H$6,"O","")</f>
        <v/>
      </c>
      <c r="I17" s="215" t="str">
        <f ca="1">IF('Bilan de la classe'!$E17=I$6,"O","")</f>
        <v/>
      </c>
      <c r="J17" s="216" t="str">
        <f ca="1">IF('Bilan de la classe'!$E17=J$6,"O","")</f>
        <v/>
      </c>
      <c r="K17" s="195" t="str">
        <f t="shared" ca="1" si="0"/>
        <v/>
      </c>
    </row>
    <row r="18" spans="1:11" ht="18" customHeight="1">
      <c r="A18" s="1"/>
      <c r="B18" s="205">
        <v>12</v>
      </c>
      <c r="C18" s="206" t="str">
        <f>'Liste élèves'!D16</f>
        <v>NOM12</v>
      </c>
      <c r="D18" s="206" t="str">
        <f>'Liste élèves'!E16</f>
        <v>Prénom12</v>
      </c>
      <c r="E18" s="207" t="str">
        <f ca="1">IF('Bilan de la classe'!$E18=$E$6,"O","")</f>
        <v/>
      </c>
      <c r="F18" s="207" t="str">
        <f ca="1">IF('Bilan de la classe'!$E18=F$6,"O","")</f>
        <v/>
      </c>
      <c r="G18" s="207" t="str">
        <f ca="1">IF('Bilan de la classe'!$E18=G$6,"O","")</f>
        <v/>
      </c>
      <c r="H18" s="207" t="str">
        <f ca="1">IF('Bilan de la classe'!$E18=H$6,"O","")</f>
        <v/>
      </c>
      <c r="I18" s="207" t="str">
        <f ca="1">IF('Bilan de la classe'!$E18=I$6,"O","")</f>
        <v/>
      </c>
      <c r="J18" s="208" t="str">
        <f ca="1">IF('Bilan de la classe'!$E18=J$6,"O","")</f>
        <v/>
      </c>
      <c r="K18" s="195" t="str">
        <f t="shared" ca="1" si="0"/>
        <v/>
      </c>
    </row>
    <row r="19" spans="1:11" ht="18" customHeight="1">
      <c r="A19" s="1"/>
      <c r="B19" s="213">
        <v>13</v>
      </c>
      <c r="C19" s="214" t="str">
        <f>'Liste élèves'!D17</f>
        <v>NOM13</v>
      </c>
      <c r="D19" s="214" t="str">
        <f>'Liste élèves'!E17</f>
        <v>Prénom13</v>
      </c>
      <c r="E19" s="215" t="str">
        <f ca="1">IF('Bilan de la classe'!$E19=$E$6,"O","")</f>
        <v/>
      </c>
      <c r="F19" s="215" t="str">
        <f ca="1">IF('Bilan de la classe'!$E19=F$6,"O","")</f>
        <v/>
      </c>
      <c r="G19" s="215" t="str">
        <f ca="1">IF('Bilan de la classe'!$E19=G$6,"O","")</f>
        <v/>
      </c>
      <c r="H19" s="215" t="str">
        <f ca="1">IF('Bilan de la classe'!$E19=H$6,"O","")</f>
        <v/>
      </c>
      <c r="I19" s="215" t="str">
        <f ca="1">IF('Bilan de la classe'!$E19=I$6,"O","")</f>
        <v/>
      </c>
      <c r="J19" s="216" t="str">
        <f ca="1">IF('Bilan de la classe'!$E19=J$6,"O","")</f>
        <v/>
      </c>
      <c r="K19" s="195" t="str">
        <f t="shared" ca="1" si="0"/>
        <v/>
      </c>
    </row>
    <row r="20" spans="1:11" ht="18" customHeight="1">
      <c r="A20" s="1"/>
      <c r="B20" s="205">
        <v>14</v>
      </c>
      <c r="C20" s="206" t="str">
        <f>'Liste élèves'!D18</f>
        <v>NOM14</v>
      </c>
      <c r="D20" s="206" t="str">
        <f>'Liste élèves'!E18</f>
        <v>Prénom14</v>
      </c>
      <c r="E20" s="207" t="str">
        <f ca="1">IF('Bilan de la classe'!$E20=$E$6,"O","")</f>
        <v/>
      </c>
      <c r="F20" s="207" t="str">
        <f ca="1">IF('Bilan de la classe'!$E20=F$6,"O","")</f>
        <v/>
      </c>
      <c r="G20" s="207" t="str">
        <f ca="1">IF('Bilan de la classe'!$E20=G$6,"O","")</f>
        <v/>
      </c>
      <c r="H20" s="207" t="str">
        <f ca="1">IF('Bilan de la classe'!$E20=H$6,"O","")</f>
        <v/>
      </c>
      <c r="I20" s="207" t="str">
        <f ca="1">IF('Bilan de la classe'!$E20=I$6,"O","")</f>
        <v/>
      </c>
      <c r="J20" s="208" t="str">
        <f ca="1">IF('Bilan de la classe'!$E20=J$6,"O","")</f>
        <v/>
      </c>
      <c r="K20" s="195" t="str">
        <f t="shared" ca="1" si="0"/>
        <v/>
      </c>
    </row>
    <row r="21" spans="1:11" ht="18" customHeight="1">
      <c r="A21" s="1"/>
      <c r="B21" s="213">
        <v>15</v>
      </c>
      <c r="C21" s="214" t="str">
        <f>'Liste élèves'!D19</f>
        <v>NOM15</v>
      </c>
      <c r="D21" s="214" t="str">
        <f>'Liste élèves'!E19</f>
        <v>Prénom15</v>
      </c>
      <c r="E21" s="215" t="str">
        <f ca="1">IF('Bilan de la classe'!$E21=$E$6,"O","")</f>
        <v/>
      </c>
      <c r="F21" s="215" t="str">
        <f ca="1">IF('Bilan de la classe'!$E21=F$6,"O","")</f>
        <v/>
      </c>
      <c r="G21" s="215" t="str">
        <f ca="1">IF('Bilan de la classe'!$E21=G$6,"O","")</f>
        <v/>
      </c>
      <c r="H21" s="215" t="str">
        <f ca="1">IF('Bilan de la classe'!$E21=H$6,"O","")</f>
        <v/>
      </c>
      <c r="I21" s="215" t="str">
        <f ca="1">IF('Bilan de la classe'!$E21=I$6,"O","")</f>
        <v/>
      </c>
      <c r="J21" s="216" t="str">
        <f ca="1">IF('Bilan de la classe'!$E21=J$6,"O","")</f>
        <v/>
      </c>
      <c r="K21" s="195" t="str">
        <f t="shared" ca="1" si="0"/>
        <v/>
      </c>
    </row>
    <row r="22" spans="1:11" ht="18" customHeight="1">
      <c r="A22" s="1"/>
      <c r="B22" s="205">
        <v>16</v>
      </c>
      <c r="C22" s="206" t="str">
        <f>'Liste élèves'!D20</f>
        <v>NOM16</v>
      </c>
      <c r="D22" s="206" t="str">
        <f>'Liste élèves'!E20</f>
        <v>Prénom16</v>
      </c>
      <c r="E22" s="207" t="str">
        <f ca="1">IF('Bilan de la classe'!$E22=$E$6,"O","")</f>
        <v/>
      </c>
      <c r="F22" s="207" t="str">
        <f ca="1">IF('Bilan de la classe'!$E22=F$6,"O","")</f>
        <v/>
      </c>
      <c r="G22" s="207" t="str">
        <f ca="1">IF('Bilan de la classe'!$E22=G$6,"O","")</f>
        <v/>
      </c>
      <c r="H22" s="207" t="str">
        <f ca="1">IF('Bilan de la classe'!$E22=H$6,"O","")</f>
        <v/>
      </c>
      <c r="I22" s="207" t="str">
        <f ca="1">IF('Bilan de la classe'!$E22=I$6,"O","")</f>
        <v/>
      </c>
      <c r="J22" s="208" t="str">
        <f ca="1">IF('Bilan de la classe'!$E22=J$6,"O","")</f>
        <v/>
      </c>
      <c r="K22" s="195" t="str">
        <f t="shared" ca="1" si="0"/>
        <v/>
      </c>
    </row>
    <row r="23" spans="1:11" ht="18" customHeight="1">
      <c r="A23" s="1"/>
      <c r="B23" s="213">
        <v>17</v>
      </c>
      <c r="C23" s="214" t="str">
        <f>'Liste élèves'!D21</f>
        <v>NOM17</v>
      </c>
      <c r="D23" s="214" t="str">
        <f>'Liste élèves'!E21</f>
        <v>Prénom17</v>
      </c>
      <c r="E23" s="215" t="str">
        <f ca="1">IF('Bilan de la classe'!$E23=$E$6,"O","")</f>
        <v/>
      </c>
      <c r="F23" s="215" t="str">
        <f ca="1">IF('Bilan de la classe'!$E23=F$6,"O","")</f>
        <v/>
      </c>
      <c r="G23" s="215" t="str">
        <f ca="1">IF('Bilan de la classe'!$E23=G$6,"O","")</f>
        <v/>
      </c>
      <c r="H23" s="215" t="str">
        <f ca="1">IF('Bilan de la classe'!$E23=H$6,"O","")</f>
        <v/>
      </c>
      <c r="I23" s="215" t="str">
        <f ca="1">IF('Bilan de la classe'!$E23=I$6,"O","")</f>
        <v/>
      </c>
      <c r="J23" s="216" t="str">
        <f ca="1">IF('Bilan de la classe'!$E23=J$6,"O","")</f>
        <v/>
      </c>
      <c r="K23" s="195" t="str">
        <f t="shared" ca="1" si="0"/>
        <v/>
      </c>
    </row>
    <row r="24" spans="1:11" ht="18" customHeight="1">
      <c r="A24" s="1"/>
      <c r="B24" s="205">
        <v>18</v>
      </c>
      <c r="C24" s="206" t="str">
        <f>'Liste élèves'!D22</f>
        <v>NOM18</v>
      </c>
      <c r="D24" s="206" t="str">
        <f>'Liste élèves'!E22</f>
        <v>Prénom18</v>
      </c>
      <c r="E24" s="207" t="str">
        <f ca="1">IF('Bilan de la classe'!$E24=$E$6,"O","")</f>
        <v/>
      </c>
      <c r="F24" s="207" t="str">
        <f ca="1">IF('Bilan de la classe'!$E24=F$6,"O","")</f>
        <v/>
      </c>
      <c r="G24" s="207" t="str">
        <f ca="1">IF('Bilan de la classe'!$E24=G$6,"O","")</f>
        <v/>
      </c>
      <c r="H24" s="207" t="str">
        <f ca="1">IF('Bilan de la classe'!$E24=H$6,"O","")</f>
        <v/>
      </c>
      <c r="I24" s="207" t="str">
        <f ca="1">IF('Bilan de la classe'!$E24=I$6,"O","")</f>
        <v/>
      </c>
      <c r="J24" s="208" t="str">
        <f ca="1">IF('Bilan de la classe'!$E24=J$6,"O","")</f>
        <v/>
      </c>
      <c r="K24" s="195" t="str">
        <f t="shared" ca="1" si="0"/>
        <v/>
      </c>
    </row>
    <row r="25" spans="1:11" ht="18" customHeight="1">
      <c r="A25" s="1"/>
      <c r="B25" s="213">
        <v>19</v>
      </c>
      <c r="C25" s="214" t="str">
        <f>'Liste élèves'!D23</f>
        <v>NOM19</v>
      </c>
      <c r="D25" s="214" t="str">
        <f>'Liste élèves'!E23</f>
        <v>Prénom19</v>
      </c>
      <c r="E25" s="215" t="str">
        <f ca="1">IF('Bilan de la classe'!$E25=$E$6,"O","")</f>
        <v/>
      </c>
      <c r="F25" s="215" t="str">
        <f ca="1">IF('Bilan de la classe'!$E25=F$6,"O","")</f>
        <v/>
      </c>
      <c r="G25" s="215" t="str">
        <f ca="1">IF('Bilan de la classe'!$E25=G$6,"O","")</f>
        <v/>
      </c>
      <c r="H25" s="215" t="str">
        <f ca="1">IF('Bilan de la classe'!$E25=H$6,"O","")</f>
        <v/>
      </c>
      <c r="I25" s="215" t="str">
        <f ca="1">IF('Bilan de la classe'!$E25=I$6,"O","")</f>
        <v/>
      </c>
      <c r="J25" s="216" t="str">
        <f ca="1">IF('Bilan de la classe'!$E25=J$6,"O","")</f>
        <v/>
      </c>
      <c r="K25" s="195" t="str">
        <f t="shared" ca="1" si="0"/>
        <v/>
      </c>
    </row>
    <row r="26" spans="1:11" ht="18" customHeight="1">
      <c r="A26" s="1"/>
      <c r="B26" s="205">
        <v>20</v>
      </c>
      <c r="C26" s="206" t="str">
        <f>'Liste élèves'!D24</f>
        <v>NOM20</v>
      </c>
      <c r="D26" s="206" t="str">
        <f>'Liste élèves'!E24</f>
        <v>Prénom20</v>
      </c>
      <c r="E26" s="207" t="str">
        <f ca="1">IF('Bilan de la classe'!$E26=$E$6,"O","")</f>
        <v/>
      </c>
      <c r="F26" s="207" t="str">
        <f ca="1">IF('Bilan de la classe'!$E26=F$6,"O","")</f>
        <v/>
      </c>
      <c r="G26" s="207" t="str">
        <f ca="1">IF('Bilan de la classe'!$E26=G$6,"O","")</f>
        <v/>
      </c>
      <c r="H26" s="207" t="str">
        <f ca="1">IF('Bilan de la classe'!$E26=H$6,"O","")</f>
        <v/>
      </c>
      <c r="I26" s="207" t="str">
        <f ca="1">IF('Bilan de la classe'!$E26=I$6,"O","")</f>
        <v/>
      </c>
      <c r="J26" s="208" t="str">
        <f ca="1">IF('Bilan de la classe'!$E26=J$6,"O","")</f>
        <v/>
      </c>
      <c r="K26" s="195" t="str">
        <f t="shared" ca="1" si="0"/>
        <v/>
      </c>
    </row>
    <row r="27" spans="1:11" ht="18" customHeight="1">
      <c r="A27" s="1"/>
      <c r="B27" s="213">
        <v>21</v>
      </c>
      <c r="C27" s="214" t="str">
        <f>'Liste élèves'!D25</f>
        <v>NOM21</v>
      </c>
      <c r="D27" s="214" t="str">
        <f>'Liste élèves'!E25</f>
        <v>Prénom21</v>
      </c>
      <c r="E27" s="215" t="str">
        <f ca="1">IF('Bilan de la classe'!$E27=$E$6,"O","")</f>
        <v/>
      </c>
      <c r="F27" s="215" t="str">
        <f ca="1">IF('Bilan de la classe'!$E27=F$6,"O","")</f>
        <v/>
      </c>
      <c r="G27" s="215" t="str">
        <f ca="1">IF('Bilan de la classe'!$E27=G$6,"O","")</f>
        <v/>
      </c>
      <c r="H27" s="215" t="str">
        <f ca="1">IF('Bilan de la classe'!$E27=H$6,"O","")</f>
        <v/>
      </c>
      <c r="I27" s="215" t="str">
        <f ca="1">IF('Bilan de la classe'!$E27=I$6,"O","")</f>
        <v/>
      </c>
      <c r="J27" s="216" t="str">
        <f ca="1">IF('Bilan de la classe'!$E27=J$6,"O","")</f>
        <v/>
      </c>
      <c r="K27" s="195" t="str">
        <f t="shared" ca="1" si="0"/>
        <v/>
      </c>
    </row>
    <row r="28" spans="1:11" ht="18" customHeight="1">
      <c r="A28" s="1"/>
      <c r="B28" s="205">
        <v>22</v>
      </c>
      <c r="C28" s="206" t="str">
        <f>'Liste élèves'!D26</f>
        <v>NOM22</v>
      </c>
      <c r="D28" s="206" t="str">
        <f>'Liste élèves'!E26</f>
        <v>Prénom22</v>
      </c>
      <c r="E28" s="207" t="str">
        <f ca="1">IF('Bilan de la classe'!$E28=$E$6,"O","")</f>
        <v/>
      </c>
      <c r="F28" s="207" t="str">
        <f ca="1">IF('Bilan de la classe'!$E28=F$6,"O","")</f>
        <v/>
      </c>
      <c r="G28" s="207" t="str">
        <f ca="1">IF('Bilan de la classe'!$E28=G$6,"O","")</f>
        <v/>
      </c>
      <c r="H28" s="207" t="str">
        <f ca="1">IF('Bilan de la classe'!$E28=H$6,"O","")</f>
        <v/>
      </c>
      <c r="I28" s="207" t="str">
        <f ca="1">IF('Bilan de la classe'!$E28=I$6,"O","")</f>
        <v/>
      </c>
      <c r="J28" s="208" t="str">
        <f ca="1">IF('Bilan de la classe'!$E28=J$6,"O","")</f>
        <v/>
      </c>
      <c r="K28" s="195" t="str">
        <f t="shared" ca="1" si="0"/>
        <v/>
      </c>
    </row>
    <row r="29" spans="1:11" ht="18" customHeight="1">
      <c r="A29" s="1"/>
      <c r="B29" s="213">
        <v>23</v>
      </c>
      <c r="C29" s="214" t="str">
        <f>'Liste élèves'!D27</f>
        <v>NOM23</v>
      </c>
      <c r="D29" s="214" t="str">
        <f>'Liste élèves'!E27</f>
        <v>Prénom23</v>
      </c>
      <c r="E29" s="215" t="str">
        <f ca="1">IF('Bilan de la classe'!$E29=$E$6,"O","")</f>
        <v/>
      </c>
      <c r="F29" s="215" t="str">
        <f ca="1">IF('Bilan de la classe'!$E29=F$6,"O","")</f>
        <v/>
      </c>
      <c r="G29" s="215" t="str">
        <f ca="1">IF('Bilan de la classe'!$E29=G$6,"O","")</f>
        <v/>
      </c>
      <c r="H29" s="215" t="str">
        <f ca="1">IF('Bilan de la classe'!$E29=H$6,"O","")</f>
        <v/>
      </c>
      <c r="I29" s="215" t="str">
        <f ca="1">IF('Bilan de la classe'!$E29=I$6,"O","")</f>
        <v/>
      </c>
      <c r="J29" s="216" t="str">
        <f ca="1">IF('Bilan de la classe'!$E29=J$6,"O","")</f>
        <v/>
      </c>
      <c r="K29" s="195" t="str">
        <f t="shared" ca="1" si="0"/>
        <v/>
      </c>
    </row>
    <row r="30" spans="1:11" ht="18" customHeight="1">
      <c r="A30" s="1"/>
      <c r="B30" s="205">
        <v>24</v>
      </c>
      <c r="C30" s="206" t="str">
        <f>'Liste élèves'!D28</f>
        <v>NOM24</v>
      </c>
      <c r="D30" s="206" t="str">
        <f>'Liste élèves'!E28</f>
        <v>Prénom24</v>
      </c>
      <c r="E30" s="207" t="str">
        <f ca="1">IF('Bilan de la classe'!$E30=$E$6,"O","")</f>
        <v/>
      </c>
      <c r="F30" s="207" t="str">
        <f ca="1">IF('Bilan de la classe'!$E30=F$6,"O","")</f>
        <v/>
      </c>
      <c r="G30" s="207" t="str">
        <f ca="1">IF('Bilan de la classe'!$E30=G$6,"O","")</f>
        <v/>
      </c>
      <c r="H30" s="207" t="str">
        <f ca="1">IF('Bilan de la classe'!$E30=H$6,"O","")</f>
        <v/>
      </c>
      <c r="I30" s="207" t="str">
        <f ca="1">IF('Bilan de la classe'!$E30=I$6,"O","")</f>
        <v/>
      </c>
      <c r="J30" s="208" t="str">
        <f ca="1">IF('Bilan de la classe'!$E30=J$6,"O","")</f>
        <v/>
      </c>
      <c r="K30" s="195" t="str">
        <f t="shared" ca="1" si="0"/>
        <v/>
      </c>
    </row>
    <row r="31" spans="1:11" ht="18" customHeight="1">
      <c r="A31" s="1"/>
      <c r="B31" s="32">
        <v>25</v>
      </c>
      <c r="C31" s="214" t="str">
        <f>'Liste élèves'!D29</f>
        <v>NOM25</v>
      </c>
      <c r="D31" s="214" t="str">
        <f>'Liste élèves'!E29</f>
        <v>Prénom25</v>
      </c>
      <c r="E31" s="215" t="str">
        <f ca="1">IF('Bilan de la classe'!$E31=$E$6,"O","")</f>
        <v/>
      </c>
      <c r="F31" s="215" t="str">
        <f ca="1">IF('Bilan de la classe'!$E31=F$6,"O","")</f>
        <v/>
      </c>
      <c r="G31" s="215" t="str">
        <f ca="1">IF('Bilan de la classe'!$E31=G$6,"O","")</f>
        <v/>
      </c>
      <c r="H31" s="215" t="str">
        <f ca="1">IF('Bilan de la classe'!$E31=H$6,"O","")</f>
        <v/>
      </c>
      <c r="I31" s="215" t="str">
        <f ca="1">IF('Bilan de la classe'!$E31=I$6,"O","")</f>
        <v/>
      </c>
      <c r="J31" s="216" t="str">
        <f ca="1">IF('Bilan de la classe'!$E31=J$6,"O","")</f>
        <v/>
      </c>
      <c r="K31" s="195" t="str">
        <f t="shared" ca="1" si="0"/>
        <v/>
      </c>
    </row>
    <row r="32" spans="1:11" ht="18" customHeight="1">
      <c r="A32" s="1"/>
      <c r="B32" s="205">
        <v>26</v>
      </c>
      <c r="C32" s="206" t="str">
        <f>'Liste élèves'!D30</f>
        <v>NOM26</v>
      </c>
      <c r="D32" s="206" t="str">
        <f>'Liste élèves'!E30</f>
        <v>Prénom26</v>
      </c>
      <c r="E32" s="207" t="str">
        <f ca="1">IF('Bilan de la classe'!$E32=$E$6,"O","")</f>
        <v/>
      </c>
      <c r="F32" s="207" t="str">
        <f ca="1">IF('Bilan de la classe'!$E32=F$6,"O","")</f>
        <v/>
      </c>
      <c r="G32" s="207" t="str">
        <f ca="1">IF('Bilan de la classe'!$E32=G$6,"O","")</f>
        <v/>
      </c>
      <c r="H32" s="207" t="str">
        <f ca="1">IF('Bilan de la classe'!$E32=H$6,"O","")</f>
        <v/>
      </c>
      <c r="I32" s="207" t="str">
        <f ca="1">IF('Bilan de la classe'!$E32=I$6,"O","")</f>
        <v/>
      </c>
      <c r="J32" s="208" t="str">
        <f ca="1">IF('Bilan de la classe'!$E32=J$6,"O","")</f>
        <v/>
      </c>
      <c r="K32" s="195" t="str">
        <f t="shared" ca="1" si="0"/>
        <v/>
      </c>
    </row>
    <row r="33" spans="1:11" ht="18" customHeight="1">
      <c r="A33" s="1"/>
      <c r="B33" s="213">
        <v>27</v>
      </c>
      <c r="C33" s="214" t="str">
        <f>'Liste élèves'!D31</f>
        <v>NOM27</v>
      </c>
      <c r="D33" s="214" t="str">
        <f>'Liste élèves'!E31</f>
        <v>Prénom27</v>
      </c>
      <c r="E33" s="215" t="str">
        <f ca="1">IF('Bilan de la classe'!$E33=$E$6,"O","")</f>
        <v/>
      </c>
      <c r="F33" s="215" t="str">
        <f ca="1">IF('Bilan de la classe'!$E33=F$6,"O","")</f>
        <v/>
      </c>
      <c r="G33" s="215" t="str">
        <f ca="1">IF('Bilan de la classe'!$E33=G$6,"O","")</f>
        <v/>
      </c>
      <c r="H33" s="215" t="str">
        <f ca="1">IF('Bilan de la classe'!$E33=H$6,"O","")</f>
        <v/>
      </c>
      <c r="I33" s="215" t="str">
        <f ca="1">IF('Bilan de la classe'!$E33=I$6,"O","")</f>
        <v/>
      </c>
      <c r="J33" s="216" t="str">
        <f ca="1">IF('Bilan de la classe'!$E33=J$6,"O","")</f>
        <v/>
      </c>
      <c r="K33" s="195" t="str">
        <f t="shared" ca="1" si="0"/>
        <v/>
      </c>
    </row>
    <row r="34" spans="1:11" ht="18" customHeight="1">
      <c r="A34" s="1"/>
      <c r="B34" s="205">
        <v>28</v>
      </c>
      <c r="C34" s="206" t="str">
        <f>'Liste élèves'!D32</f>
        <v>NOM28</v>
      </c>
      <c r="D34" s="206" t="str">
        <f>'Liste élèves'!E32</f>
        <v>Prénom28</v>
      </c>
      <c r="E34" s="207" t="str">
        <f ca="1">IF('Bilan de la classe'!$E34=$E$6,"O","")</f>
        <v/>
      </c>
      <c r="F34" s="207" t="str">
        <f ca="1">IF('Bilan de la classe'!$E34=F$6,"O","")</f>
        <v/>
      </c>
      <c r="G34" s="207" t="str">
        <f ca="1">IF('Bilan de la classe'!$E34=G$6,"O","")</f>
        <v/>
      </c>
      <c r="H34" s="207" t="str">
        <f ca="1">IF('Bilan de la classe'!$E34=H$6,"O","")</f>
        <v/>
      </c>
      <c r="I34" s="207" t="str">
        <f ca="1">IF('Bilan de la classe'!$E34=I$6,"O","")</f>
        <v/>
      </c>
      <c r="J34" s="208" t="str">
        <f ca="1">IF('Bilan de la classe'!$E34=J$6,"O","")</f>
        <v/>
      </c>
      <c r="K34" s="195" t="str">
        <f t="shared" ca="1" si="0"/>
        <v/>
      </c>
    </row>
    <row r="35" spans="1:11" ht="18" customHeight="1">
      <c r="A35" s="1"/>
      <c r="B35" s="213">
        <v>29</v>
      </c>
      <c r="C35" s="214" t="str">
        <f>'Liste élèves'!D33</f>
        <v>NOM29</v>
      </c>
      <c r="D35" s="214" t="str">
        <f>'Liste élèves'!E33</f>
        <v>Prénom29</v>
      </c>
      <c r="E35" s="215" t="str">
        <f ca="1">IF('Bilan de la classe'!$E35=$E$6,"O","")</f>
        <v/>
      </c>
      <c r="F35" s="215" t="str">
        <f ca="1">IF('Bilan de la classe'!$E35=F$6,"O","")</f>
        <v/>
      </c>
      <c r="G35" s="215" t="str">
        <f ca="1">IF('Bilan de la classe'!$E35=G$6,"O","")</f>
        <v/>
      </c>
      <c r="H35" s="215" t="str">
        <f ca="1">IF('Bilan de la classe'!$E35=H$6,"O","")</f>
        <v/>
      </c>
      <c r="I35" s="215" t="str">
        <f ca="1">IF('Bilan de la classe'!$E35=I$6,"O","")</f>
        <v/>
      </c>
      <c r="J35" s="216" t="str">
        <f ca="1">IF('Bilan de la classe'!$E35=J$6,"O","")</f>
        <v/>
      </c>
      <c r="K35" s="195" t="str">
        <f t="shared" ca="1" si="0"/>
        <v/>
      </c>
    </row>
    <row r="36" spans="1:11" ht="18" customHeight="1">
      <c r="A36" s="1"/>
      <c r="B36" s="205">
        <v>30</v>
      </c>
      <c r="C36" s="206" t="str">
        <f>'Liste élèves'!D34</f>
        <v>NOM30</v>
      </c>
      <c r="D36" s="206" t="str">
        <f>'Liste élèves'!E34</f>
        <v>Prénom30</v>
      </c>
      <c r="E36" s="207" t="str">
        <f ca="1">IF('Bilan de la classe'!$E36=$E$6,"O","")</f>
        <v/>
      </c>
      <c r="F36" s="207" t="str">
        <f ca="1">IF('Bilan de la classe'!$E36=F$6,"O","")</f>
        <v/>
      </c>
      <c r="G36" s="207" t="str">
        <f ca="1">IF('Bilan de la classe'!$E36=G$6,"O","")</f>
        <v/>
      </c>
      <c r="H36" s="207" t="str">
        <f ca="1">IF('Bilan de la classe'!$E36=H$6,"O","")</f>
        <v/>
      </c>
      <c r="I36" s="207" t="str">
        <f ca="1">IF('Bilan de la classe'!$E36=I$6,"O","")</f>
        <v/>
      </c>
      <c r="J36" s="208" t="str">
        <f ca="1">IF('Bilan de la classe'!$E36=J$6,"O","")</f>
        <v/>
      </c>
      <c r="K36" s="195" t="str">
        <f t="shared" ca="1" si="0"/>
        <v/>
      </c>
    </row>
    <row r="37" spans="1:11" ht="18" customHeight="1">
      <c r="A37" s="1"/>
      <c r="B37" s="213">
        <v>31</v>
      </c>
      <c r="C37" s="214" t="str">
        <f>'Liste élèves'!D35</f>
        <v>NOM31</v>
      </c>
      <c r="D37" s="214" t="str">
        <f>'Liste élèves'!E35</f>
        <v>Prénom31</v>
      </c>
      <c r="E37" s="215" t="str">
        <f ca="1">IF('Bilan de la classe'!$E37=$E$6,"O","")</f>
        <v/>
      </c>
      <c r="F37" s="215" t="str">
        <f ca="1">IF('Bilan de la classe'!$E37=F$6,"O","")</f>
        <v/>
      </c>
      <c r="G37" s="215" t="str">
        <f ca="1">IF('Bilan de la classe'!$E37=G$6,"O","")</f>
        <v/>
      </c>
      <c r="H37" s="215" t="str">
        <f ca="1">IF('Bilan de la classe'!$H37=H$6,"O","")</f>
        <v/>
      </c>
      <c r="I37" s="215" t="str">
        <f ca="1">IF('Bilan de la classe'!$E37=I$6,"O","")</f>
        <v/>
      </c>
      <c r="J37" s="216" t="str">
        <f ca="1">IF('Bilan de la classe'!$E37=J$6,"O","")</f>
        <v/>
      </c>
      <c r="K37" s="195" t="str">
        <f t="shared" ca="1" si="0"/>
        <v/>
      </c>
    </row>
    <row r="38" spans="1:11" ht="18" customHeight="1" thickBot="1">
      <c r="A38" s="1"/>
      <c r="B38" s="209">
        <v>32</v>
      </c>
      <c r="C38" s="210" t="str">
        <f>'Liste élèves'!D36</f>
        <v>NOM32</v>
      </c>
      <c r="D38" s="210" t="str">
        <f>'Liste élèves'!E36</f>
        <v>Prénom32</v>
      </c>
      <c r="E38" s="211" t="str">
        <f ca="1">IF('Bilan de la classe'!$E38=$E$6,"O","")</f>
        <v/>
      </c>
      <c r="F38" s="211" t="str">
        <f ca="1">IF('Bilan de la classe'!$E38=F$6,"O","")</f>
        <v/>
      </c>
      <c r="G38" s="211" t="str">
        <f ca="1">IF('Bilan de la classe'!$E38=G$6,"O","")</f>
        <v/>
      </c>
      <c r="H38" s="211" t="str">
        <f ca="1">IF('Bilan de la classe'!$H38=H$6,"O","")</f>
        <v/>
      </c>
      <c r="I38" s="211" t="str">
        <f ca="1">IF('Bilan de la classe'!$E38=I$6,"O","")</f>
        <v/>
      </c>
      <c r="J38" s="212" t="str">
        <f ca="1">IF('Bilan de la classe'!$E38=J$6,"O","")</f>
        <v/>
      </c>
      <c r="K38" s="195" t="str">
        <f t="shared" ca="1" si="0"/>
        <v/>
      </c>
    </row>
    <row r="39" spans="1:11" ht="15.75" customHeight="1">
      <c r="A39" s="1"/>
      <c r="B39" s="6"/>
      <c r="C39" s="6"/>
      <c r="D39" s="1"/>
      <c r="E39" s="194"/>
      <c r="F39" s="195"/>
      <c r="G39" s="195"/>
      <c r="H39" s="195"/>
      <c r="I39" s="195"/>
      <c r="J39" s="195"/>
      <c r="K39" s="195"/>
    </row>
    <row r="40" spans="1:11" s="198" customFormat="1" ht="20.25" customHeight="1">
      <c r="A40" s="8"/>
      <c r="B40" s="8"/>
      <c r="C40" s="8"/>
      <c r="D40" s="184"/>
      <c r="E40" s="196">
        <f ca="1">COUNTIF(E7:E38,"O")</f>
        <v>0</v>
      </c>
      <c r="F40" s="196">
        <f t="shared" ref="F40:J40" ca="1" si="1">COUNTIF(F7:F38,"O")</f>
        <v>0</v>
      </c>
      <c r="G40" s="196">
        <f t="shared" ca="1" si="1"/>
        <v>0</v>
      </c>
      <c r="H40" s="196">
        <f t="shared" ca="1" si="1"/>
        <v>0</v>
      </c>
      <c r="I40" s="196">
        <f t="shared" ca="1" si="1"/>
        <v>0</v>
      </c>
      <c r="J40" s="196">
        <f t="shared" ca="1" si="1"/>
        <v>0</v>
      </c>
      <c r="K40" s="197"/>
    </row>
    <row r="62" spans="1:10" ht="15.75" thickBot="1">
      <c r="A62" s="1"/>
      <c r="B62" s="6"/>
      <c r="C62" s="6"/>
      <c r="D62" s="1"/>
      <c r="E62" s="194"/>
      <c r="F62" s="195"/>
      <c r="G62" s="195"/>
      <c r="H62" s="195"/>
      <c r="I62" s="195"/>
    </row>
    <row r="63" spans="1:10" ht="15.75" thickBot="1">
      <c r="A63" s="3"/>
      <c r="B63" s="6"/>
      <c r="C63" s="225" t="s">
        <v>166</v>
      </c>
      <c r="D63" s="225" t="s">
        <v>167</v>
      </c>
      <c r="E63" s="225" t="s">
        <v>168</v>
      </c>
      <c r="F63" s="225" t="s">
        <v>169</v>
      </c>
      <c r="G63" s="225" t="s">
        <v>170</v>
      </c>
      <c r="H63" s="226" t="s">
        <v>171</v>
      </c>
      <c r="I63" s="195"/>
      <c r="J63"/>
    </row>
    <row r="64" spans="1:10">
      <c r="A64" s="1"/>
      <c r="B64" s="201">
        <v>1</v>
      </c>
      <c r="C64" s="203" t="str">
        <f ca="1">IF(E7="O",CONCATENATE($C7," ",$D7),"")</f>
        <v/>
      </c>
      <c r="D64" s="203" t="str">
        <f t="shared" ref="D64:H64" ca="1" si="2">IF(F7="O",CONCATENATE($C7," ",$D7),"")</f>
        <v/>
      </c>
      <c r="E64" s="203" t="str">
        <f t="shared" ca="1" si="2"/>
        <v/>
      </c>
      <c r="F64" s="203" t="str">
        <f t="shared" ca="1" si="2"/>
        <v/>
      </c>
      <c r="G64" s="203" t="str">
        <f t="shared" ca="1" si="2"/>
        <v/>
      </c>
      <c r="H64" s="204" t="str">
        <f t="shared" ca="1" si="2"/>
        <v/>
      </c>
      <c r="I64" s="195" t="str">
        <f t="shared" ref="I64:I95" ca="1" si="3">IF(C64="O",1,IF(D64="O",2,IF(E64="O",3,IF(F64="O",4,IF(G64="O",5,IF(H64="O",6,""))))))</f>
        <v/>
      </c>
      <c r="J64"/>
    </row>
    <row r="65" spans="1:10">
      <c r="A65" s="1"/>
      <c r="B65" s="205">
        <v>2</v>
      </c>
      <c r="C65" s="207" t="str">
        <f t="shared" ref="C65:H65" ca="1" si="4">IF(E8="O",CONCATENATE($C8," ",$D8),"")</f>
        <v/>
      </c>
      <c r="D65" s="207" t="str">
        <f t="shared" ca="1" si="4"/>
        <v/>
      </c>
      <c r="E65" s="207" t="str">
        <f t="shared" ca="1" si="4"/>
        <v/>
      </c>
      <c r="F65" s="207" t="str">
        <f t="shared" ca="1" si="4"/>
        <v/>
      </c>
      <c r="G65" s="207" t="str">
        <f t="shared" ca="1" si="4"/>
        <v/>
      </c>
      <c r="H65" s="208" t="str">
        <f t="shared" ca="1" si="4"/>
        <v/>
      </c>
      <c r="I65" s="195" t="str">
        <f t="shared" ca="1" si="3"/>
        <v/>
      </c>
      <c r="J65"/>
    </row>
    <row r="66" spans="1:10">
      <c r="A66" s="1"/>
      <c r="B66" s="213">
        <v>3</v>
      </c>
      <c r="C66" s="215" t="str">
        <f t="shared" ref="C66:H66" ca="1" si="5">IF(E9="O",CONCATENATE($C9," ",$D9),"")</f>
        <v/>
      </c>
      <c r="D66" s="215" t="str">
        <f t="shared" ca="1" si="5"/>
        <v/>
      </c>
      <c r="E66" s="215" t="str">
        <f t="shared" ca="1" si="5"/>
        <v/>
      </c>
      <c r="F66" s="215" t="str">
        <f t="shared" ca="1" si="5"/>
        <v/>
      </c>
      <c r="G66" s="215" t="str">
        <f t="shared" ca="1" si="5"/>
        <v/>
      </c>
      <c r="H66" s="216" t="str">
        <f t="shared" ca="1" si="5"/>
        <v/>
      </c>
      <c r="I66" s="195" t="str">
        <f t="shared" ca="1" si="3"/>
        <v/>
      </c>
      <c r="J66"/>
    </row>
    <row r="67" spans="1:10">
      <c r="A67" s="1"/>
      <c r="B67" s="205">
        <v>4</v>
      </c>
      <c r="C67" s="207" t="str">
        <f t="shared" ref="C67:H67" ca="1" si="6">IF(E10="O",CONCATENATE($C10," ",$D10),"")</f>
        <v/>
      </c>
      <c r="D67" s="207" t="str">
        <f t="shared" ca="1" si="6"/>
        <v/>
      </c>
      <c r="E67" s="207" t="str">
        <f t="shared" ca="1" si="6"/>
        <v/>
      </c>
      <c r="F67" s="207" t="str">
        <f t="shared" ca="1" si="6"/>
        <v/>
      </c>
      <c r="G67" s="207" t="str">
        <f t="shared" ca="1" si="6"/>
        <v/>
      </c>
      <c r="H67" s="208" t="str">
        <f t="shared" ca="1" si="6"/>
        <v/>
      </c>
      <c r="I67" s="195" t="str">
        <f t="shared" ca="1" si="3"/>
        <v/>
      </c>
      <c r="J67"/>
    </row>
    <row r="68" spans="1:10">
      <c r="A68" s="1"/>
      <c r="B68" s="213">
        <v>5</v>
      </c>
      <c r="C68" s="215" t="str">
        <f t="shared" ref="C68:H68" ca="1" si="7">IF(E11="O",CONCATENATE($C11," ",$D11),"")</f>
        <v/>
      </c>
      <c r="D68" s="215" t="str">
        <f t="shared" ca="1" si="7"/>
        <v/>
      </c>
      <c r="E68" s="215" t="str">
        <f t="shared" ca="1" si="7"/>
        <v/>
      </c>
      <c r="F68" s="215" t="str">
        <f t="shared" ca="1" si="7"/>
        <v/>
      </c>
      <c r="G68" s="215" t="str">
        <f t="shared" ca="1" si="7"/>
        <v/>
      </c>
      <c r="H68" s="216" t="str">
        <f t="shared" ca="1" si="7"/>
        <v/>
      </c>
      <c r="I68" s="195" t="str">
        <f t="shared" ca="1" si="3"/>
        <v/>
      </c>
      <c r="J68"/>
    </row>
    <row r="69" spans="1:10">
      <c r="A69" s="1"/>
      <c r="B69" s="205">
        <v>6</v>
      </c>
      <c r="C69" s="207" t="str">
        <f t="shared" ref="C69:H69" ca="1" si="8">IF(E12="O",CONCATENATE($C12," ",$D12),"")</f>
        <v/>
      </c>
      <c r="D69" s="207" t="str">
        <f t="shared" ca="1" si="8"/>
        <v/>
      </c>
      <c r="E69" s="207" t="str">
        <f t="shared" ca="1" si="8"/>
        <v/>
      </c>
      <c r="F69" s="207" t="str">
        <f t="shared" ca="1" si="8"/>
        <v/>
      </c>
      <c r="G69" s="207" t="str">
        <f t="shared" ca="1" si="8"/>
        <v/>
      </c>
      <c r="H69" s="208" t="str">
        <f t="shared" ca="1" si="8"/>
        <v/>
      </c>
      <c r="I69" s="195" t="str">
        <f t="shared" ca="1" si="3"/>
        <v/>
      </c>
      <c r="J69"/>
    </row>
    <row r="70" spans="1:10">
      <c r="A70" s="1"/>
      <c r="B70" s="213">
        <v>7</v>
      </c>
      <c r="C70" s="215" t="str">
        <f t="shared" ref="C70:H70" ca="1" si="9">IF(E13="O",CONCATENATE($C13," ",$D13),"")</f>
        <v/>
      </c>
      <c r="D70" s="215" t="str">
        <f t="shared" ca="1" si="9"/>
        <v/>
      </c>
      <c r="E70" s="215" t="str">
        <f t="shared" ca="1" si="9"/>
        <v/>
      </c>
      <c r="F70" s="215" t="str">
        <f t="shared" ca="1" si="9"/>
        <v/>
      </c>
      <c r="G70" s="215" t="str">
        <f t="shared" ca="1" si="9"/>
        <v/>
      </c>
      <c r="H70" s="216" t="str">
        <f t="shared" ca="1" si="9"/>
        <v/>
      </c>
      <c r="I70" s="195" t="str">
        <f t="shared" ca="1" si="3"/>
        <v/>
      </c>
      <c r="J70"/>
    </row>
    <row r="71" spans="1:10">
      <c r="A71" s="1"/>
      <c r="B71" s="205">
        <v>8</v>
      </c>
      <c r="C71" s="207" t="str">
        <f t="shared" ref="C71:H71" ca="1" si="10">IF(E14="O",CONCATENATE($C14," ",$D14),"")</f>
        <v/>
      </c>
      <c r="D71" s="207" t="str">
        <f t="shared" ca="1" si="10"/>
        <v/>
      </c>
      <c r="E71" s="207" t="str">
        <f t="shared" ca="1" si="10"/>
        <v/>
      </c>
      <c r="F71" s="207" t="str">
        <f t="shared" ca="1" si="10"/>
        <v/>
      </c>
      <c r="G71" s="207" t="str">
        <f t="shared" ca="1" si="10"/>
        <v/>
      </c>
      <c r="H71" s="208" t="str">
        <f t="shared" ca="1" si="10"/>
        <v/>
      </c>
      <c r="I71" s="195" t="str">
        <f t="shared" ca="1" si="3"/>
        <v/>
      </c>
      <c r="J71"/>
    </row>
    <row r="72" spans="1:10">
      <c r="A72" s="1"/>
      <c r="B72" s="213">
        <v>9</v>
      </c>
      <c r="C72" s="215" t="str">
        <f t="shared" ref="C72:H72" ca="1" si="11">IF(E15="O",CONCATENATE($C15," ",$D15),"")</f>
        <v/>
      </c>
      <c r="D72" s="215" t="str">
        <f t="shared" ca="1" si="11"/>
        <v/>
      </c>
      <c r="E72" s="215" t="str">
        <f t="shared" ca="1" si="11"/>
        <v/>
      </c>
      <c r="F72" s="215" t="str">
        <f t="shared" ca="1" si="11"/>
        <v/>
      </c>
      <c r="G72" s="215" t="str">
        <f t="shared" ca="1" si="11"/>
        <v/>
      </c>
      <c r="H72" s="216" t="str">
        <f t="shared" ca="1" si="11"/>
        <v/>
      </c>
      <c r="I72" s="195" t="str">
        <f t="shared" ca="1" si="3"/>
        <v/>
      </c>
      <c r="J72"/>
    </row>
    <row r="73" spans="1:10">
      <c r="A73" s="1"/>
      <c r="B73" s="205">
        <v>10</v>
      </c>
      <c r="C73" s="207" t="str">
        <f t="shared" ref="C73:H73" ca="1" si="12">IF(E16="O",CONCATENATE($C16," ",$D16),"")</f>
        <v/>
      </c>
      <c r="D73" s="207" t="str">
        <f t="shared" ca="1" si="12"/>
        <v/>
      </c>
      <c r="E73" s="207" t="str">
        <f t="shared" ca="1" si="12"/>
        <v/>
      </c>
      <c r="F73" s="207" t="str">
        <f t="shared" ca="1" si="12"/>
        <v/>
      </c>
      <c r="G73" s="207" t="str">
        <f t="shared" ca="1" si="12"/>
        <v/>
      </c>
      <c r="H73" s="208" t="str">
        <f t="shared" ca="1" si="12"/>
        <v/>
      </c>
      <c r="I73" s="195" t="str">
        <f t="shared" ca="1" si="3"/>
        <v/>
      </c>
      <c r="J73"/>
    </row>
    <row r="74" spans="1:10">
      <c r="A74" s="1"/>
      <c r="B74" s="213">
        <v>11</v>
      </c>
      <c r="C74" s="215" t="str">
        <f t="shared" ref="C74:H74" ca="1" si="13">IF(E17="O",CONCATENATE($C17," ",$D17),"")</f>
        <v/>
      </c>
      <c r="D74" s="215" t="str">
        <f t="shared" ca="1" si="13"/>
        <v/>
      </c>
      <c r="E74" s="215" t="str">
        <f t="shared" ca="1" si="13"/>
        <v/>
      </c>
      <c r="F74" s="215" t="str">
        <f t="shared" ca="1" si="13"/>
        <v/>
      </c>
      <c r="G74" s="215" t="str">
        <f t="shared" ca="1" si="13"/>
        <v/>
      </c>
      <c r="H74" s="216" t="str">
        <f t="shared" ca="1" si="13"/>
        <v/>
      </c>
      <c r="I74" s="195" t="str">
        <f t="shared" ca="1" si="3"/>
        <v/>
      </c>
      <c r="J74"/>
    </row>
    <row r="75" spans="1:10">
      <c r="A75" s="1"/>
      <c r="B75" s="205">
        <v>12</v>
      </c>
      <c r="C75" s="207" t="str">
        <f t="shared" ref="C75:H75" ca="1" si="14">IF(E18="O",CONCATENATE($C18," ",$D18),"")</f>
        <v/>
      </c>
      <c r="D75" s="207" t="str">
        <f t="shared" ca="1" si="14"/>
        <v/>
      </c>
      <c r="E75" s="207" t="str">
        <f t="shared" ca="1" si="14"/>
        <v/>
      </c>
      <c r="F75" s="207" t="str">
        <f t="shared" ca="1" si="14"/>
        <v/>
      </c>
      <c r="G75" s="207" t="str">
        <f t="shared" ca="1" si="14"/>
        <v/>
      </c>
      <c r="H75" s="208" t="str">
        <f t="shared" ca="1" si="14"/>
        <v/>
      </c>
      <c r="I75" s="195" t="str">
        <f t="shared" ca="1" si="3"/>
        <v/>
      </c>
      <c r="J75"/>
    </row>
    <row r="76" spans="1:10">
      <c r="A76" s="1"/>
      <c r="B76" s="213">
        <v>13</v>
      </c>
      <c r="C76" s="215" t="str">
        <f t="shared" ref="C76:H76" ca="1" si="15">IF(E19="O",CONCATENATE($C19," ",$D19),"")</f>
        <v/>
      </c>
      <c r="D76" s="215" t="str">
        <f t="shared" ca="1" si="15"/>
        <v/>
      </c>
      <c r="E76" s="215" t="str">
        <f t="shared" ca="1" si="15"/>
        <v/>
      </c>
      <c r="F76" s="215" t="str">
        <f t="shared" ca="1" si="15"/>
        <v/>
      </c>
      <c r="G76" s="215" t="str">
        <f t="shared" ca="1" si="15"/>
        <v/>
      </c>
      <c r="H76" s="216" t="str">
        <f t="shared" ca="1" si="15"/>
        <v/>
      </c>
      <c r="I76" s="195" t="str">
        <f t="shared" ca="1" si="3"/>
        <v/>
      </c>
      <c r="J76"/>
    </row>
    <row r="77" spans="1:10">
      <c r="A77" s="1"/>
      <c r="B77" s="205">
        <v>14</v>
      </c>
      <c r="C77" s="207" t="str">
        <f t="shared" ref="C77:H77" ca="1" si="16">IF(E20="O",CONCATENATE($C20," ",$D20),"")</f>
        <v/>
      </c>
      <c r="D77" s="207" t="str">
        <f t="shared" ca="1" si="16"/>
        <v/>
      </c>
      <c r="E77" s="207" t="str">
        <f t="shared" ca="1" si="16"/>
        <v/>
      </c>
      <c r="F77" s="207" t="str">
        <f t="shared" ca="1" si="16"/>
        <v/>
      </c>
      <c r="G77" s="207" t="str">
        <f t="shared" ca="1" si="16"/>
        <v/>
      </c>
      <c r="H77" s="208" t="str">
        <f t="shared" ca="1" si="16"/>
        <v/>
      </c>
      <c r="I77" s="195" t="str">
        <f t="shared" ca="1" si="3"/>
        <v/>
      </c>
      <c r="J77"/>
    </row>
    <row r="78" spans="1:10">
      <c r="A78" s="1"/>
      <c r="B78" s="213">
        <v>15</v>
      </c>
      <c r="C78" s="215" t="str">
        <f t="shared" ref="C78:H78" ca="1" si="17">IF(E21="O",CONCATENATE($C21," ",$D21),"")</f>
        <v/>
      </c>
      <c r="D78" s="215" t="str">
        <f t="shared" ca="1" si="17"/>
        <v/>
      </c>
      <c r="E78" s="215" t="str">
        <f t="shared" ca="1" si="17"/>
        <v/>
      </c>
      <c r="F78" s="215" t="str">
        <f t="shared" ca="1" si="17"/>
        <v/>
      </c>
      <c r="G78" s="215" t="str">
        <f t="shared" ca="1" si="17"/>
        <v/>
      </c>
      <c r="H78" s="216" t="str">
        <f t="shared" ca="1" si="17"/>
        <v/>
      </c>
      <c r="I78" s="195" t="str">
        <f t="shared" ca="1" si="3"/>
        <v/>
      </c>
      <c r="J78"/>
    </row>
    <row r="79" spans="1:10">
      <c r="A79" s="1"/>
      <c r="B79" s="205">
        <v>16</v>
      </c>
      <c r="C79" s="207" t="str">
        <f t="shared" ref="C79:H79" ca="1" si="18">IF(E22="O",CONCATENATE($C22," ",$D22),"")</f>
        <v/>
      </c>
      <c r="D79" s="207" t="str">
        <f t="shared" ca="1" si="18"/>
        <v/>
      </c>
      <c r="E79" s="207" t="str">
        <f t="shared" ca="1" si="18"/>
        <v/>
      </c>
      <c r="F79" s="207" t="str">
        <f t="shared" ca="1" si="18"/>
        <v/>
      </c>
      <c r="G79" s="207" t="str">
        <f t="shared" ca="1" si="18"/>
        <v/>
      </c>
      <c r="H79" s="208" t="str">
        <f t="shared" ca="1" si="18"/>
        <v/>
      </c>
      <c r="I79" s="195" t="str">
        <f t="shared" ca="1" si="3"/>
        <v/>
      </c>
      <c r="J79"/>
    </row>
    <row r="80" spans="1:10">
      <c r="A80" s="1"/>
      <c r="B80" s="213">
        <v>17</v>
      </c>
      <c r="C80" s="215" t="str">
        <f t="shared" ref="C80:H80" ca="1" si="19">IF(E23="O",CONCATENATE($C23," ",$D23),"")</f>
        <v/>
      </c>
      <c r="D80" s="215" t="str">
        <f t="shared" ca="1" si="19"/>
        <v/>
      </c>
      <c r="E80" s="215" t="str">
        <f t="shared" ca="1" si="19"/>
        <v/>
      </c>
      <c r="F80" s="215" t="str">
        <f t="shared" ca="1" si="19"/>
        <v/>
      </c>
      <c r="G80" s="215" t="str">
        <f t="shared" ca="1" si="19"/>
        <v/>
      </c>
      <c r="H80" s="216" t="str">
        <f t="shared" ca="1" si="19"/>
        <v/>
      </c>
      <c r="I80" s="195" t="str">
        <f t="shared" ca="1" si="3"/>
        <v/>
      </c>
      <c r="J80"/>
    </row>
    <row r="81" spans="1:10">
      <c r="A81" s="1"/>
      <c r="B81" s="205">
        <v>18</v>
      </c>
      <c r="C81" s="207" t="str">
        <f t="shared" ref="C81:H81" ca="1" si="20">IF(E24="O",CONCATENATE($C24," ",$D24),"")</f>
        <v/>
      </c>
      <c r="D81" s="207" t="str">
        <f t="shared" ca="1" si="20"/>
        <v/>
      </c>
      <c r="E81" s="207" t="str">
        <f t="shared" ca="1" si="20"/>
        <v/>
      </c>
      <c r="F81" s="207" t="str">
        <f t="shared" ca="1" si="20"/>
        <v/>
      </c>
      <c r="G81" s="207" t="str">
        <f t="shared" ca="1" si="20"/>
        <v/>
      </c>
      <c r="H81" s="208" t="str">
        <f t="shared" ca="1" si="20"/>
        <v/>
      </c>
      <c r="I81" s="195" t="str">
        <f t="shared" ca="1" si="3"/>
        <v/>
      </c>
      <c r="J81"/>
    </row>
    <row r="82" spans="1:10">
      <c r="A82" s="1"/>
      <c r="B82" s="213">
        <v>19</v>
      </c>
      <c r="C82" s="215" t="str">
        <f t="shared" ref="C82:H82" ca="1" si="21">IF(E25="O",CONCATENATE($C25," ",$D25),"")</f>
        <v/>
      </c>
      <c r="D82" s="215" t="str">
        <f t="shared" ca="1" si="21"/>
        <v/>
      </c>
      <c r="E82" s="215" t="str">
        <f t="shared" ca="1" si="21"/>
        <v/>
      </c>
      <c r="F82" s="215" t="str">
        <f t="shared" ca="1" si="21"/>
        <v/>
      </c>
      <c r="G82" s="215" t="str">
        <f t="shared" ca="1" si="21"/>
        <v/>
      </c>
      <c r="H82" s="216" t="str">
        <f t="shared" ca="1" si="21"/>
        <v/>
      </c>
      <c r="I82" s="195" t="str">
        <f t="shared" ca="1" si="3"/>
        <v/>
      </c>
      <c r="J82"/>
    </row>
    <row r="83" spans="1:10">
      <c r="A83" s="1"/>
      <c r="B83" s="205">
        <v>20</v>
      </c>
      <c r="C83" s="207" t="str">
        <f t="shared" ref="C83:H83" ca="1" si="22">IF(E26="O",CONCATENATE($C26," ",$D26),"")</f>
        <v/>
      </c>
      <c r="D83" s="207" t="str">
        <f t="shared" ca="1" si="22"/>
        <v/>
      </c>
      <c r="E83" s="207" t="str">
        <f t="shared" ca="1" si="22"/>
        <v/>
      </c>
      <c r="F83" s="207" t="str">
        <f t="shared" ca="1" si="22"/>
        <v/>
      </c>
      <c r="G83" s="207" t="str">
        <f t="shared" ca="1" si="22"/>
        <v/>
      </c>
      <c r="H83" s="208" t="str">
        <f t="shared" ca="1" si="22"/>
        <v/>
      </c>
      <c r="I83" s="195" t="str">
        <f t="shared" ca="1" si="3"/>
        <v/>
      </c>
      <c r="J83"/>
    </row>
    <row r="84" spans="1:10">
      <c r="A84" s="1"/>
      <c r="B84" s="213">
        <v>21</v>
      </c>
      <c r="C84" s="215" t="str">
        <f t="shared" ref="C84:H84" ca="1" si="23">IF(E27="O",CONCATENATE($C27," ",$D27),"")</f>
        <v/>
      </c>
      <c r="D84" s="215" t="str">
        <f t="shared" ca="1" si="23"/>
        <v/>
      </c>
      <c r="E84" s="215" t="str">
        <f t="shared" ca="1" si="23"/>
        <v/>
      </c>
      <c r="F84" s="215" t="str">
        <f t="shared" ca="1" si="23"/>
        <v/>
      </c>
      <c r="G84" s="215" t="str">
        <f t="shared" ca="1" si="23"/>
        <v/>
      </c>
      <c r="H84" s="216" t="str">
        <f t="shared" ca="1" si="23"/>
        <v/>
      </c>
      <c r="I84" s="195" t="str">
        <f t="shared" ca="1" si="3"/>
        <v/>
      </c>
      <c r="J84"/>
    </row>
    <row r="85" spans="1:10">
      <c r="A85" s="1"/>
      <c r="B85" s="205">
        <v>22</v>
      </c>
      <c r="C85" s="207" t="str">
        <f t="shared" ref="C85:H85" ca="1" si="24">IF(E28="O",CONCATENATE($C28," ",$D28),"")</f>
        <v/>
      </c>
      <c r="D85" s="207" t="str">
        <f t="shared" ca="1" si="24"/>
        <v/>
      </c>
      <c r="E85" s="207" t="str">
        <f t="shared" ca="1" si="24"/>
        <v/>
      </c>
      <c r="F85" s="207" t="str">
        <f t="shared" ca="1" si="24"/>
        <v/>
      </c>
      <c r="G85" s="207" t="str">
        <f t="shared" ca="1" si="24"/>
        <v/>
      </c>
      <c r="H85" s="208" t="str">
        <f t="shared" ca="1" si="24"/>
        <v/>
      </c>
      <c r="I85" s="195" t="str">
        <f t="shared" ca="1" si="3"/>
        <v/>
      </c>
      <c r="J85"/>
    </row>
    <row r="86" spans="1:10">
      <c r="A86" s="1"/>
      <c r="B86" s="213">
        <v>23</v>
      </c>
      <c r="C86" s="215" t="str">
        <f t="shared" ref="C86:H86" ca="1" si="25">IF(E29="O",CONCATENATE($C29," ",$D29),"")</f>
        <v/>
      </c>
      <c r="D86" s="215" t="str">
        <f t="shared" ca="1" si="25"/>
        <v/>
      </c>
      <c r="E86" s="215" t="str">
        <f t="shared" ca="1" si="25"/>
        <v/>
      </c>
      <c r="F86" s="215" t="str">
        <f t="shared" ca="1" si="25"/>
        <v/>
      </c>
      <c r="G86" s="215" t="str">
        <f t="shared" ca="1" si="25"/>
        <v/>
      </c>
      <c r="H86" s="216" t="str">
        <f t="shared" ca="1" si="25"/>
        <v/>
      </c>
      <c r="I86" s="195" t="str">
        <f t="shared" ca="1" si="3"/>
        <v/>
      </c>
      <c r="J86"/>
    </row>
    <row r="87" spans="1:10">
      <c r="A87" s="1"/>
      <c r="B87" s="205">
        <v>24</v>
      </c>
      <c r="C87" s="207" t="str">
        <f t="shared" ref="C87:H87" ca="1" si="26">IF(E30="O",CONCATENATE($C30," ",$D30),"")</f>
        <v/>
      </c>
      <c r="D87" s="207" t="str">
        <f t="shared" ca="1" si="26"/>
        <v/>
      </c>
      <c r="E87" s="207" t="str">
        <f t="shared" ca="1" si="26"/>
        <v/>
      </c>
      <c r="F87" s="207" t="str">
        <f t="shared" ca="1" si="26"/>
        <v/>
      </c>
      <c r="G87" s="207" t="str">
        <f t="shared" ca="1" si="26"/>
        <v/>
      </c>
      <c r="H87" s="208" t="str">
        <f t="shared" ca="1" si="26"/>
        <v/>
      </c>
      <c r="I87" s="195" t="str">
        <f t="shared" ca="1" si="3"/>
        <v/>
      </c>
      <c r="J87"/>
    </row>
    <row r="88" spans="1:10">
      <c r="A88" s="1"/>
      <c r="B88" s="32">
        <v>25</v>
      </c>
      <c r="C88" s="215" t="str">
        <f t="shared" ref="C88:H88" ca="1" si="27">IF(E31="O",CONCATENATE($C31," ",$D31),"")</f>
        <v/>
      </c>
      <c r="D88" s="215" t="str">
        <f t="shared" ca="1" si="27"/>
        <v/>
      </c>
      <c r="E88" s="215" t="str">
        <f t="shared" ca="1" si="27"/>
        <v/>
      </c>
      <c r="F88" s="215" t="str">
        <f t="shared" ca="1" si="27"/>
        <v/>
      </c>
      <c r="G88" s="215" t="str">
        <f t="shared" ca="1" si="27"/>
        <v/>
      </c>
      <c r="H88" s="216" t="str">
        <f t="shared" ca="1" si="27"/>
        <v/>
      </c>
      <c r="I88" s="195" t="str">
        <f t="shared" ca="1" si="3"/>
        <v/>
      </c>
      <c r="J88"/>
    </row>
    <row r="89" spans="1:10">
      <c r="A89" s="1"/>
      <c r="B89" s="205">
        <v>26</v>
      </c>
      <c r="C89" s="207" t="str">
        <f t="shared" ref="C89:H89" ca="1" si="28">IF(E32="O",CONCATENATE($C32," ",$D32),"")</f>
        <v/>
      </c>
      <c r="D89" s="207" t="str">
        <f t="shared" ca="1" si="28"/>
        <v/>
      </c>
      <c r="E89" s="207" t="str">
        <f t="shared" ca="1" si="28"/>
        <v/>
      </c>
      <c r="F89" s="207" t="str">
        <f t="shared" ca="1" si="28"/>
        <v/>
      </c>
      <c r="G89" s="207" t="str">
        <f t="shared" ca="1" si="28"/>
        <v/>
      </c>
      <c r="H89" s="208" t="str">
        <f t="shared" ca="1" si="28"/>
        <v/>
      </c>
      <c r="I89" s="195" t="str">
        <f t="shared" ca="1" si="3"/>
        <v/>
      </c>
      <c r="J89"/>
    </row>
    <row r="90" spans="1:10">
      <c r="A90" s="1"/>
      <c r="B90" s="213">
        <v>27</v>
      </c>
      <c r="C90" s="215" t="str">
        <f t="shared" ref="C90:H90" ca="1" si="29">IF(E33="O",CONCATENATE($C33," ",$D33),"")</f>
        <v/>
      </c>
      <c r="D90" s="215" t="str">
        <f t="shared" ca="1" si="29"/>
        <v/>
      </c>
      <c r="E90" s="215" t="str">
        <f t="shared" ca="1" si="29"/>
        <v/>
      </c>
      <c r="F90" s="215" t="str">
        <f t="shared" ca="1" si="29"/>
        <v/>
      </c>
      <c r="G90" s="215" t="str">
        <f t="shared" ca="1" si="29"/>
        <v/>
      </c>
      <c r="H90" s="216" t="str">
        <f t="shared" ca="1" si="29"/>
        <v/>
      </c>
      <c r="I90" s="195" t="str">
        <f t="shared" ca="1" si="3"/>
        <v/>
      </c>
      <c r="J90"/>
    </row>
    <row r="91" spans="1:10">
      <c r="A91" s="1"/>
      <c r="B91" s="205">
        <v>28</v>
      </c>
      <c r="C91" s="207" t="str">
        <f t="shared" ref="C91:H91" ca="1" si="30">IF(E34="O",CONCATENATE($C34," ",$D34),"")</f>
        <v/>
      </c>
      <c r="D91" s="207" t="str">
        <f t="shared" ca="1" si="30"/>
        <v/>
      </c>
      <c r="E91" s="207" t="str">
        <f t="shared" ca="1" si="30"/>
        <v/>
      </c>
      <c r="F91" s="207" t="str">
        <f t="shared" ca="1" si="30"/>
        <v/>
      </c>
      <c r="G91" s="207" t="str">
        <f t="shared" ca="1" si="30"/>
        <v/>
      </c>
      <c r="H91" s="208" t="str">
        <f t="shared" ca="1" si="30"/>
        <v/>
      </c>
      <c r="I91" s="195" t="str">
        <f t="shared" ca="1" si="3"/>
        <v/>
      </c>
      <c r="J91"/>
    </row>
    <row r="92" spans="1:10">
      <c r="A92" s="1"/>
      <c r="B92" s="213">
        <v>29</v>
      </c>
      <c r="C92" s="215" t="str">
        <f t="shared" ref="C92:H92" ca="1" si="31">IF(E35="O",CONCATENATE($C35," ",$D35),"")</f>
        <v/>
      </c>
      <c r="D92" s="215" t="str">
        <f t="shared" ca="1" si="31"/>
        <v/>
      </c>
      <c r="E92" s="215" t="str">
        <f t="shared" ca="1" si="31"/>
        <v/>
      </c>
      <c r="F92" s="215" t="str">
        <f t="shared" ca="1" si="31"/>
        <v/>
      </c>
      <c r="G92" s="215" t="str">
        <f t="shared" ca="1" si="31"/>
        <v/>
      </c>
      <c r="H92" s="216" t="str">
        <f t="shared" ca="1" si="31"/>
        <v/>
      </c>
      <c r="I92" s="195" t="str">
        <f t="shared" ca="1" si="3"/>
        <v/>
      </c>
      <c r="J92"/>
    </row>
    <row r="93" spans="1:10">
      <c r="A93" s="1"/>
      <c r="B93" s="205">
        <v>30</v>
      </c>
      <c r="C93" s="207" t="str">
        <f t="shared" ref="C93:H93" ca="1" si="32">IF(E36="O",CONCATENATE($C36," ",$D36),"")</f>
        <v/>
      </c>
      <c r="D93" s="207" t="str">
        <f t="shared" ca="1" si="32"/>
        <v/>
      </c>
      <c r="E93" s="207" t="str">
        <f t="shared" ca="1" si="32"/>
        <v/>
      </c>
      <c r="F93" s="207" t="str">
        <f t="shared" ca="1" si="32"/>
        <v/>
      </c>
      <c r="G93" s="207" t="str">
        <f t="shared" ca="1" si="32"/>
        <v/>
      </c>
      <c r="H93" s="208" t="str">
        <f t="shared" ca="1" si="32"/>
        <v/>
      </c>
      <c r="I93" s="195" t="str">
        <f t="shared" ca="1" si="3"/>
        <v/>
      </c>
      <c r="J93"/>
    </row>
    <row r="94" spans="1:10">
      <c r="A94" s="1"/>
      <c r="B94" s="213">
        <v>31</v>
      </c>
      <c r="C94" s="215" t="str">
        <f t="shared" ref="C94:H94" ca="1" si="33">IF(E37="O",CONCATENATE($C37," ",$D37),"")</f>
        <v/>
      </c>
      <c r="D94" s="215" t="str">
        <f t="shared" ca="1" si="33"/>
        <v/>
      </c>
      <c r="E94" s="215" t="str">
        <f t="shared" ca="1" si="33"/>
        <v/>
      </c>
      <c r="F94" s="215" t="str">
        <f t="shared" ca="1" si="33"/>
        <v/>
      </c>
      <c r="G94" s="215" t="str">
        <f t="shared" ca="1" si="33"/>
        <v/>
      </c>
      <c r="H94" s="216" t="str">
        <f t="shared" ca="1" si="33"/>
        <v/>
      </c>
      <c r="I94" s="195" t="str">
        <f t="shared" ca="1" si="3"/>
        <v/>
      </c>
      <c r="J94"/>
    </row>
    <row r="95" spans="1:10" ht="15.75" thickBot="1">
      <c r="A95" s="1"/>
      <c r="B95" s="252">
        <v>32</v>
      </c>
      <c r="C95" s="253" t="str">
        <f t="shared" ref="C95:H95" ca="1" si="34">IF(E38="O",CONCATENATE($C38," ",$D38),"")</f>
        <v/>
      </c>
      <c r="D95" s="253" t="str">
        <f t="shared" ca="1" si="34"/>
        <v/>
      </c>
      <c r="E95" s="253" t="str">
        <f t="shared" ca="1" si="34"/>
        <v/>
      </c>
      <c r="F95" s="253" t="str">
        <f t="shared" ca="1" si="34"/>
        <v/>
      </c>
      <c r="G95" s="253" t="str">
        <f t="shared" ca="1" si="34"/>
        <v/>
      </c>
      <c r="H95" s="254" t="str">
        <f t="shared" ca="1" si="34"/>
        <v/>
      </c>
      <c r="I95" s="195" t="str">
        <f t="shared" ca="1" si="3"/>
        <v/>
      </c>
      <c r="J95"/>
    </row>
    <row r="96" spans="1:10" ht="24" thickBot="1">
      <c r="A96" s="8"/>
      <c r="B96" s="255">
        <f ca="1">SUM(C96:H96)</f>
        <v>0</v>
      </c>
      <c r="C96" s="256">
        <f ca="1">E40</f>
        <v>0</v>
      </c>
      <c r="D96" s="256">
        <f t="shared" ref="D96:H96" ca="1" si="35">F40</f>
        <v>0</v>
      </c>
      <c r="E96" s="256">
        <f t="shared" ca="1" si="35"/>
        <v>0</v>
      </c>
      <c r="F96" s="256">
        <f t="shared" ca="1" si="35"/>
        <v>0</v>
      </c>
      <c r="G96" s="256">
        <f t="shared" ca="1" si="35"/>
        <v>0</v>
      </c>
      <c r="H96" s="257">
        <f t="shared" ca="1" si="35"/>
        <v>0</v>
      </c>
      <c r="I96" s="8"/>
      <c r="J96"/>
    </row>
    <row r="97" spans="1:9">
      <c r="A97" s="37"/>
      <c r="B97" s="37"/>
      <c r="C97" s="37"/>
      <c r="D97" s="37"/>
      <c r="E97" s="195"/>
      <c r="F97" s="195"/>
      <c r="G97" s="195"/>
      <c r="H97" s="195"/>
      <c r="I97" s="195"/>
    </row>
  </sheetData>
  <mergeCells count="1">
    <mergeCell ref="B4:D4"/>
  </mergeCell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IF(H30=3,"Très bonne maitrise",IF(H27=3,"Maitrise satisf Palier 3",IF(H22=3,"Maitrise satisf Palier 2",IF(H18=3,"Maitrise satisf Palier 1",IF(H11=3,"Maitrise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IF(H55=3,"Très bonne maitrise",IF(H53=3,"Maitrise satisf Palier 3",IF(H49=3,"Maitrise satisf Palier 2",IF(H45=3,"Maitrise satisf Palier 1",IF(H38=3,"Maitrise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IF(H76=3,"Très bonne maitrise",IF(H75=3,"Maitrise satisf Palier 3",IF(H69=3,"Maitrise satisf Palier 2",IF(H67=3,"Maitrise satisf Palier 1",IF(H61=3,"Maitrise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IF(H93=3,"Très bonne maitrise",IF(H89=3,"Maitrise satisf Palier 3",IF(H868=3,"Maitrise satisf Palier 2",IF(H85=3,"Maitrise satisf Palier 1",IF(H82=3,"Maitrise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31">
      <dataBar showValue="0">
        <cfvo type="min" val="0"/>
        <cfvo type="max" val="0"/>
        <color rgb="FF008AEF"/>
      </dataBar>
    </cfRule>
  </conditionalFormatting>
  <conditionalFormatting sqref="K2:K5">
    <cfRule type="dataBar" priority="130">
      <dataBar showValue="0">
        <cfvo type="min" val="0"/>
        <cfvo type="max" val="0"/>
        <color rgb="FF008AEF"/>
      </dataBar>
    </cfRule>
  </conditionalFormatting>
  <conditionalFormatting sqref="K6">
    <cfRule type="dataBar" priority="129">
      <dataBar showValue="0">
        <cfvo type="min" val="0"/>
        <cfvo type="max" val="0"/>
        <color rgb="FF008AEF"/>
      </dataBar>
    </cfRule>
  </conditionalFormatting>
  <conditionalFormatting sqref="J2:J4">
    <cfRule type="iconSet" priority="128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4">
      <dataBar showValue="0">
        <cfvo type="min" val="0"/>
        <cfvo type="max" val="0"/>
        <color rgb="FF008AEF"/>
      </dataBar>
    </cfRule>
  </conditionalFormatting>
  <conditionalFormatting sqref="F6:H6">
    <cfRule type="iconSet" priority="121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2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3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20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9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3" priority="118" operator="greaterThanOrEqual">
      <formula>3</formula>
    </cfRule>
  </conditionalFormatting>
  <conditionalFormatting sqref="K35:K93">
    <cfRule type="iconSet" priority="117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6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2" priority="113" operator="lessThan">
      <formula>1</formula>
    </cfRule>
  </conditionalFormatting>
  <conditionalFormatting sqref="H10:H32 H2:H5 H93 H89 H87 H85 H81:H82 H75:H76 H69 H67 H61 H59 H55 H53 H49 H45 H38 H35">
    <cfRule type="cellIs" dxfId="1" priority="112" operator="between">
      <formula>1</formula>
      <formula>1.99</formula>
    </cfRule>
  </conditionalFormatting>
  <conditionalFormatting sqref="H10:H32 H2:H5 H35 H38 H45 H49 H53 H55 H59 H61 H67 H69 H75:H76 H81:H82 H85 H87 H89 H93">
    <cfRule type="cellIs" dxfId="0" priority="111" operator="between">
      <formula>2</formula>
      <formula>2.99</formula>
    </cfRule>
  </conditionalFormatting>
  <conditionalFormatting sqref="K57">
    <cfRule type="dataBar" priority="110">
      <dataBar showValue="0">
        <cfvo type="min" val="0"/>
        <cfvo type="max" val="0"/>
        <color rgb="FF008AEF"/>
      </dataBar>
    </cfRule>
  </conditionalFormatting>
  <conditionalFormatting sqref="K79">
    <cfRule type="dataBar" priority="109">
      <dataBar showValue="0">
        <cfvo type="min" val="0"/>
        <cfvo type="max" val="0"/>
        <color rgb="FF008AEF"/>
      </dataBar>
    </cfRule>
  </conditionalFormatting>
  <conditionalFormatting sqref="K94:K95">
    <cfRule type="iconSet" priority="108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7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4">
      <dataBar showValue="0">
        <cfvo type="min" val="0"/>
        <cfvo type="max" val="0"/>
        <color rgb="FF008AEF"/>
      </dataBar>
    </cfRule>
  </conditionalFormatting>
  <conditionalFormatting sqref="Q10:Q32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2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7">
      <dataBar showValue="0">
        <cfvo type="min" val="0"/>
        <cfvo type="max" val="0"/>
        <color rgb="FF008AEF"/>
      </dataBar>
    </cfRule>
  </conditionalFormatting>
  <conditionalFormatting sqref="M57">
    <cfRule type="dataBar" priority="66">
      <dataBar showValue="0">
        <cfvo type="min" val="0"/>
        <cfvo type="max" val="0"/>
        <color rgb="FF008AEF"/>
      </dataBar>
    </cfRule>
  </conditionalFormatting>
  <conditionalFormatting sqref="M79">
    <cfRule type="dataBar" priority="65">
      <dataBar showValue="0">
        <cfvo type="min" val="0"/>
        <cfvo type="max" val="0"/>
        <color rgb="FF008AEF"/>
      </dataBar>
    </cfRule>
  </conditionalFormatting>
  <conditionalFormatting sqref="O33">
    <cfRule type="dataBar" priority="64">
      <dataBar showValue="0">
        <cfvo type="min" val="0"/>
        <cfvo type="max" val="0"/>
        <color rgb="FF008AEF"/>
      </dataBar>
    </cfRule>
  </conditionalFormatting>
  <conditionalFormatting sqref="O57">
    <cfRule type="dataBar" priority="63">
      <dataBar showValue="0">
        <cfvo type="min" val="0"/>
        <cfvo type="max" val="0"/>
        <color rgb="FF008AEF"/>
      </dataBar>
    </cfRule>
  </conditionalFormatting>
  <conditionalFormatting sqref="O79">
    <cfRule type="dataBar" priority="62">
      <dataBar showValue="0">
        <cfvo type="min" val="0"/>
        <cfvo type="max" val="0"/>
        <color rgb="FF008AEF"/>
      </dataBar>
    </cfRule>
  </conditionalFormatting>
  <conditionalFormatting sqref="Q33">
    <cfRule type="dataBar" priority="61">
      <dataBar showValue="0">
        <cfvo type="min" val="0"/>
        <cfvo type="max" val="0"/>
        <color rgb="FF008AEF"/>
      </dataBar>
    </cfRule>
  </conditionalFormatting>
  <conditionalFormatting sqref="Q57">
    <cfRule type="dataBar" priority="60">
      <dataBar showValue="0">
        <cfvo type="min" val="0"/>
        <cfvo type="max" val="0"/>
        <color rgb="FF008AEF"/>
      </dataBar>
    </cfRule>
  </conditionalFormatting>
  <conditionalFormatting sqref="Q79">
    <cfRule type="dataBar" priority="59">
      <dataBar showValue="0">
        <cfvo type="min" val="0"/>
        <cfvo type="max" val="0"/>
        <color rgb="FF008AEF"/>
      </dataBar>
    </cfRule>
  </conditionalFormatting>
  <conditionalFormatting sqref="S33">
    <cfRule type="dataBar" priority="58">
      <dataBar showValue="0">
        <cfvo type="min" val="0"/>
        <cfvo type="max" val="0"/>
        <color rgb="FF008AEF"/>
      </dataBar>
    </cfRule>
  </conditionalFormatting>
  <conditionalFormatting sqref="S57">
    <cfRule type="dataBar" priority="57">
      <dataBar showValue="0">
        <cfvo type="min" val="0"/>
        <cfvo type="max" val="0"/>
        <color rgb="FF008AEF"/>
      </dataBar>
    </cfRule>
  </conditionalFormatting>
  <conditionalFormatting sqref="S79">
    <cfRule type="dataBar" priority="56">
      <dataBar showValue="0">
        <cfvo type="min" val="0"/>
        <cfvo type="max" val="0"/>
        <color rgb="FF008AEF"/>
      </dataBar>
    </cfRule>
  </conditionalFormatting>
  <conditionalFormatting sqref="U33">
    <cfRule type="dataBar" priority="55">
      <dataBar showValue="0">
        <cfvo type="min" val="0"/>
        <cfvo type="max" val="0"/>
        <color rgb="FF008AEF"/>
      </dataBar>
    </cfRule>
  </conditionalFormatting>
  <conditionalFormatting sqref="U57">
    <cfRule type="dataBar" priority="54">
      <dataBar showValue="0">
        <cfvo type="min" val="0"/>
        <cfvo type="max" val="0"/>
        <color rgb="FF008AEF"/>
      </dataBar>
    </cfRule>
  </conditionalFormatting>
  <conditionalFormatting sqref="U79">
    <cfRule type="dataBar" priority="53">
      <dataBar showValue="0">
        <cfvo type="min" val="0"/>
        <cfvo type="max" val="0"/>
        <color rgb="FF008AEF"/>
      </dataBar>
    </cfRule>
  </conditionalFormatting>
  <conditionalFormatting sqref="W33">
    <cfRule type="dataBar" priority="52">
      <dataBar showValue="0">
        <cfvo type="min" val="0"/>
        <cfvo type="max" val="0"/>
        <color rgb="FF008AEF"/>
      </dataBar>
    </cfRule>
  </conditionalFormatting>
  <conditionalFormatting sqref="W57">
    <cfRule type="dataBar" priority="51">
      <dataBar showValue="0">
        <cfvo type="min" val="0"/>
        <cfvo type="max" val="0"/>
        <color rgb="FF008AEF"/>
      </dataBar>
    </cfRule>
  </conditionalFormatting>
  <conditionalFormatting sqref="W79">
    <cfRule type="dataBar" priority="50">
      <dataBar showValue="0">
        <cfvo type="min" val="0"/>
        <cfvo type="max" val="0"/>
        <color rgb="FF008AEF"/>
      </dataBar>
    </cfRule>
  </conditionalFormatting>
  <conditionalFormatting sqref="Y33">
    <cfRule type="dataBar" priority="49">
      <dataBar showValue="0">
        <cfvo type="min" val="0"/>
        <cfvo type="max" val="0"/>
        <color rgb="FF008AEF"/>
      </dataBar>
    </cfRule>
  </conditionalFormatting>
  <conditionalFormatting sqref="Y57">
    <cfRule type="dataBar" priority="48">
      <dataBar showValue="0">
        <cfvo type="min" val="0"/>
        <cfvo type="max" val="0"/>
        <color rgb="FF008AEF"/>
      </dataBar>
    </cfRule>
  </conditionalFormatting>
  <conditionalFormatting sqref="Y79">
    <cfRule type="dataBar" priority="47">
      <dataBar showValue="0">
        <cfvo type="min" val="0"/>
        <cfvo type="max" val="0"/>
        <color rgb="FF008AEF"/>
      </dataBar>
    </cfRule>
  </conditionalFormatting>
  <conditionalFormatting sqref="AA33">
    <cfRule type="dataBar" priority="46">
      <dataBar showValue="0">
        <cfvo type="min" val="0"/>
        <cfvo type="max" val="0"/>
        <color rgb="FF008AEF"/>
      </dataBar>
    </cfRule>
  </conditionalFormatting>
  <conditionalFormatting sqref="AA57">
    <cfRule type="dataBar" priority="45">
      <dataBar showValue="0">
        <cfvo type="min" val="0"/>
        <cfvo type="max" val="0"/>
        <color rgb="FF008AEF"/>
      </dataBar>
    </cfRule>
  </conditionalFormatting>
  <conditionalFormatting sqref="AA79">
    <cfRule type="dataBar" priority="44">
      <dataBar showValue="0">
        <cfvo type="min" val="0"/>
        <cfvo type="max" val="0"/>
        <color rgb="FF008AEF"/>
      </dataBar>
    </cfRule>
  </conditionalFormatting>
  <conditionalFormatting sqref="AC33">
    <cfRule type="dataBar" priority="43">
      <dataBar showValue="0">
        <cfvo type="min" val="0"/>
        <cfvo type="max" val="0"/>
        <color rgb="FF008AEF"/>
      </dataBar>
    </cfRule>
  </conditionalFormatting>
  <conditionalFormatting sqref="AC57">
    <cfRule type="dataBar" priority="42">
      <dataBar showValue="0">
        <cfvo type="min" val="0"/>
        <cfvo type="max" val="0"/>
        <color rgb="FF008AEF"/>
      </dataBar>
    </cfRule>
  </conditionalFormatting>
  <conditionalFormatting sqref="AC79">
    <cfRule type="dataBar" priority="41">
      <dataBar showValue="0">
        <cfvo type="min" val="0"/>
        <cfvo type="max" val="0"/>
        <color rgb="FF008AEF"/>
      </dataBar>
    </cfRule>
  </conditionalFormatting>
  <conditionalFormatting sqref="K95">
    <cfRule type="iconSet" priority="25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4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9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8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7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97"/>
  <sheetViews>
    <sheetView workbookViewId="0">
      <selection activeCell="D2" sqref="D2"/>
    </sheetView>
  </sheetViews>
  <sheetFormatPr baseColWidth="10" defaultRowHeight="15"/>
  <cols>
    <col min="1" max="1" width="5.42578125" style="54" customWidth="1"/>
    <col min="2" max="2" width="10.5703125" style="54" customWidth="1"/>
    <col min="3" max="3" width="20.85546875" style="54" customWidth="1"/>
    <col min="4" max="4" width="19.5703125" style="54" customWidth="1"/>
    <col min="5" max="10" width="20.140625" style="187" customWidth="1"/>
    <col min="11" max="11" width="11.42578125" style="187"/>
    <col min="12" max="16384" width="11.42578125" style="54"/>
  </cols>
  <sheetData>
    <row r="1" spans="1:11" ht="15" customHeight="1">
      <c r="A1" s="1"/>
      <c r="B1" s="1"/>
      <c r="C1" s="1"/>
      <c r="D1" s="1"/>
      <c r="E1" s="193"/>
      <c r="F1" s="3"/>
      <c r="G1" s="3"/>
      <c r="H1" s="3"/>
      <c r="I1" s="3"/>
      <c r="J1" s="3"/>
      <c r="K1" s="3"/>
    </row>
    <row r="2" spans="1:11" ht="19.5" customHeight="1">
      <c r="A2" s="1"/>
      <c r="B2" s="192" t="str">
        <f>'Bilan de la classe'!C2</f>
        <v>BAC PRO - Seconde</v>
      </c>
      <c r="C2" s="217"/>
      <c r="D2" s="217" t="str">
        <f>'Bilan de la classe'!F2</f>
        <v xml:space="preserve"> A RENSEIGNER DANS LA FEUILLE "LISTE ELEVES"</v>
      </c>
      <c r="E2" s="218"/>
      <c r="F2" s="219"/>
      <c r="G2" s="194"/>
      <c r="H2" s="194"/>
      <c r="I2" s="194"/>
      <c r="J2" s="194"/>
      <c r="K2" s="194"/>
    </row>
    <row r="3" spans="1:11" ht="23.25">
      <c r="A3" s="1"/>
      <c r="B3" s="199"/>
      <c r="C3" s="200"/>
      <c r="D3" s="1"/>
      <c r="E3" s="193"/>
      <c r="F3" s="264"/>
      <c r="G3" s="264"/>
      <c r="H3" s="264"/>
      <c r="I3" s="264"/>
      <c r="J3" s="194"/>
      <c r="K3" s="194"/>
    </row>
    <row r="4" spans="1:11" ht="23.25" customHeight="1">
      <c r="A4" s="1"/>
      <c r="B4" s="302" t="str">
        <f>'Bilan de la classe'!F6</f>
        <v>Nombres et calculs</v>
      </c>
      <c r="C4" s="302"/>
      <c r="D4" s="302"/>
      <c r="E4" s="193"/>
      <c r="F4" s="195"/>
      <c r="G4" s="195"/>
      <c r="H4" s="195"/>
      <c r="I4" s="195"/>
      <c r="J4" s="195"/>
      <c r="K4" s="195"/>
    </row>
    <row r="5" spans="1:11" ht="14.25" customHeight="1" thickBot="1">
      <c r="A5" s="1"/>
      <c r="B5" s="6"/>
      <c r="C5" s="6"/>
      <c r="D5" s="1"/>
      <c r="E5" s="194"/>
      <c r="F5" s="195"/>
      <c r="G5" s="195"/>
      <c r="H5" s="195"/>
      <c r="I5" s="195"/>
      <c r="J5" s="195"/>
      <c r="K5" s="195"/>
    </row>
    <row r="6" spans="1:11" s="187" customFormat="1" ht="18" customHeight="1" thickBot="1">
      <c r="A6" s="3"/>
      <c r="B6" s="6"/>
      <c r="C6" s="227" t="s">
        <v>4</v>
      </c>
      <c r="D6" s="228" t="s">
        <v>5</v>
      </c>
      <c r="E6" s="225" t="s">
        <v>166</v>
      </c>
      <c r="F6" s="225" t="s">
        <v>167</v>
      </c>
      <c r="G6" s="225" t="s">
        <v>168</v>
      </c>
      <c r="H6" s="225" t="s">
        <v>169</v>
      </c>
      <c r="I6" s="225" t="s">
        <v>170</v>
      </c>
      <c r="J6" s="226" t="s">
        <v>171</v>
      </c>
      <c r="K6" s="195"/>
    </row>
    <row r="7" spans="1:11" ht="18" customHeight="1">
      <c r="A7" s="1"/>
      <c r="B7" s="201">
        <v>1</v>
      </c>
      <c r="C7" s="202" t="str">
        <f>'Liste élèves'!D5</f>
        <v>NOM1</v>
      </c>
      <c r="D7" s="202" t="str">
        <f>'Liste élèves'!E5</f>
        <v>Prénom1</v>
      </c>
      <c r="E7" s="203" t="str">
        <f ca="1">IF('Bilan de la classe'!$F7=E$6,"O","")</f>
        <v/>
      </c>
      <c r="F7" s="203" t="str">
        <f ca="1">IF('Bilan de la classe'!$F7=F$6,"O","")</f>
        <v/>
      </c>
      <c r="G7" s="203" t="str">
        <f ca="1">IF('Bilan de la classe'!$F7=G$6,"O","")</f>
        <v/>
      </c>
      <c r="H7" s="203" t="str">
        <f ca="1">IF('Bilan de la classe'!$F7=H$6,"O","")</f>
        <v/>
      </c>
      <c r="I7" s="203" t="str">
        <f ca="1">IF('Bilan de la classe'!$F7=I$6,"O","")</f>
        <v/>
      </c>
      <c r="J7" s="204" t="str">
        <f ca="1">IF('Bilan de la classe'!$F7=J$6,"O","")</f>
        <v/>
      </c>
      <c r="K7" s="195" t="str">
        <f ca="1">IF(E7="O",1,IF(F7="O",2,IF(G7="O",3,IF(H7="O",4,IF(I7="O",5,IF(J7="O",6,""))))))</f>
        <v/>
      </c>
    </row>
    <row r="8" spans="1:11" ht="18" customHeight="1">
      <c r="A8" s="1"/>
      <c r="B8" s="205">
        <v>2</v>
      </c>
      <c r="C8" s="206" t="str">
        <f>'Liste élèves'!D6</f>
        <v>NOM2</v>
      </c>
      <c r="D8" s="206" t="str">
        <f>'Liste élèves'!E6</f>
        <v>Prénom2</v>
      </c>
      <c r="E8" s="207" t="str">
        <f ca="1">IF('Bilan de la classe'!$F8=E$6,"O","")</f>
        <v/>
      </c>
      <c r="F8" s="207" t="str">
        <f ca="1">IF('Bilan de la classe'!$F8=F$6,"O","")</f>
        <v/>
      </c>
      <c r="G8" s="207" t="str">
        <f ca="1">IF('Bilan de la classe'!$F8=G$6,"O","")</f>
        <v/>
      </c>
      <c r="H8" s="207" t="str">
        <f ca="1">IF('Bilan de la classe'!$F8=H$6,"O","")</f>
        <v/>
      </c>
      <c r="I8" s="207" t="str">
        <f ca="1">IF('Bilan de la classe'!$F8=I$6,"O","")</f>
        <v/>
      </c>
      <c r="J8" s="208" t="str">
        <f ca="1">IF('Bilan de la classe'!$F8=J$6,"O","")</f>
        <v/>
      </c>
      <c r="K8" s="195" t="str">
        <f t="shared" ref="K8:K38" ca="1" si="0">IF(E8="O",1,IF(F8="O",2,IF(G8="O",3,IF(H8="O",4,IF(I8="O",5,IF(J8="O",6,""))))))</f>
        <v/>
      </c>
    </row>
    <row r="9" spans="1:11" ht="18" customHeight="1">
      <c r="A9" s="1"/>
      <c r="B9" s="213">
        <v>3</v>
      </c>
      <c r="C9" s="214" t="str">
        <f>'Liste élèves'!D7</f>
        <v>NOM3</v>
      </c>
      <c r="D9" s="214" t="str">
        <f>'Liste élèves'!E7</f>
        <v>Prénom3</v>
      </c>
      <c r="E9" s="215" t="str">
        <f ca="1">IF('Bilan de la classe'!$F9=E$6,"O","")</f>
        <v/>
      </c>
      <c r="F9" s="215" t="str">
        <f ca="1">IF('Bilan de la classe'!$F9=F$6,"O","")</f>
        <v/>
      </c>
      <c r="G9" s="215" t="str">
        <f ca="1">IF('Bilan de la classe'!$F9=G$6,"O","")</f>
        <v/>
      </c>
      <c r="H9" s="215" t="str">
        <f ca="1">IF('Bilan de la classe'!$F9=H$6,"O","")</f>
        <v/>
      </c>
      <c r="I9" s="215" t="str">
        <f ca="1">IF('Bilan de la classe'!$F9=I$6,"O","")</f>
        <v/>
      </c>
      <c r="J9" s="216" t="str">
        <f ca="1">IF('Bilan de la classe'!$F9=J$6,"O","")</f>
        <v/>
      </c>
      <c r="K9" s="195" t="str">
        <f t="shared" ca="1" si="0"/>
        <v/>
      </c>
    </row>
    <row r="10" spans="1:11" ht="18" customHeight="1">
      <c r="A10" s="1"/>
      <c r="B10" s="205">
        <v>4</v>
      </c>
      <c r="C10" s="206" t="str">
        <f>'Liste élèves'!D8</f>
        <v>NOM4</v>
      </c>
      <c r="D10" s="206" t="str">
        <f>'Liste élèves'!E8</f>
        <v>Prénom4</v>
      </c>
      <c r="E10" s="207" t="str">
        <f ca="1">IF('Bilan de la classe'!$F10=E$6,"O","")</f>
        <v/>
      </c>
      <c r="F10" s="207" t="str">
        <f ca="1">IF('Bilan de la classe'!$F10=F$6,"O","")</f>
        <v/>
      </c>
      <c r="G10" s="207" t="str">
        <f ca="1">IF('Bilan de la classe'!$F10=G$6,"O","")</f>
        <v/>
      </c>
      <c r="H10" s="207" t="str">
        <f ca="1">IF('Bilan de la classe'!$F10=H$6,"O","")</f>
        <v/>
      </c>
      <c r="I10" s="207" t="str">
        <f ca="1">IF('Bilan de la classe'!$F10=I$6,"O","")</f>
        <v/>
      </c>
      <c r="J10" s="208" t="str">
        <f ca="1">IF('Bilan de la classe'!$F10=J$6,"O","")</f>
        <v/>
      </c>
      <c r="K10" s="195" t="str">
        <f t="shared" ca="1" si="0"/>
        <v/>
      </c>
    </row>
    <row r="11" spans="1:11" ht="18" customHeight="1">
      <c r="A11" s="1"/>
      <c r="B11" s="213">
        <v>5</v>
      </c>
      <c r="C11" s="214" t="str">
        <f>'Liste élèves'!D9</f>
        <v>NOM5</v>
      </c>
      <c r="D11" s="214" t="str">
        <f>'Liste élèves'!E9</f>
        <v>Prénom5</v>
      </c>
      <c r="E11" s="215" t="str">
        <f ca="1">IF('Bilan de la classe'!$F11=E$6,"O","")</f>
        <v/>
      </c>
      <c r="F11" s="215" t="str">
        <f ca="1">IF('Bilan de la classe'!$F11=F$6,"O","")</f>
        <v/>
      </c>
      <c r="G11" s="215" t="str">
        <f ca="1">IF('Bilan de la classe'!$F11=G$6,"O","")</f>
        <v/>
      </c>
      <c r="H11" s="215" t="str">
        <f ca="1">IF('Bilan de la classe'!$F11=H$6,"O","")</f>
        <v/>
      </c>
      <c r="I11" s="215" t="str">
        <f ca="1">IF('Bilan de la classe'!$F11=I$6,"O","")</f>
        <v/>
      </c>
      <c r="J11" s="216" t="str">
        <f ca="1">IF('Bilan de la classe'!$F11=J$6,"O","")</f>
        <v/>
      </c>
      <c r="K11" s="195" t="str">
        <f t="shared" ca="1" si="0"/>
        <v/>
      </c>
    </row>
    <row r="12" spans="1:11" ht="18" customHeight="1">
      <c r="A12" s="1"/>
      <c r="B12" s="205">
        <v>6</v>
      </c>
      <c r="C12" s="206" t="str">
        <f>'Liste élèves'!D10</f>
        <v>NOM6</v>
      </c>
      <c r="D12" s="206" t="str">
        <f>'Liste élèves'!E10</f>
        <v>Prénom6</v>
      </c>
      <c r="E12" s="207" t="str">
        <f ca="1">IF('Bilan de la classe'!$F12=$E$6,"O","")</f>
        <v/>
      </c>
      <c r="F12" s="207" t="str">
        <f ca="1">IF('Bilan de la classe'!$F12=F$6,"O","")</f>
        <v/>
      </c>
      <c r="G12" s="207" t="str">
        <f ca="1">IF('Bilan de la classe'!$F12=G$6,"O","")</f>
        <v/>
      </c>
      <c r="H12" s="207" t="str">
        <f ca="1">IF('Bilan de la classe'!$F12=H$6,"O","")</f>
        <v/>
      </c>
      <c r="I12" s="207" t="str">
        <f ca="1">IF('Bilan de la classe'!$F12=I$6,"O","")</f>
        <v/>
      </c>
      <c r="J12" s="208" t="str">
        <f ca="1">IF('Bilan de la classe'!$F12=J$6,"O","")</f>
        <v/>
      </c>
      <c r="K12" s="195" t="str">
        <f t="shared" ca="1" si="0"/>
        <v/>
      </c>
    </row>
    <row r="13" spans="1:11" ht="18" customHeight="1">
      <c r="A13" s="1"/>
      <c r="B13" s="213">
        <v>7</v>
      </c>
      <c r="C13" s="214" t="str">
        <f>'Liste élèves'!D11</f>
        <v>NOM7</v>
      </c>
      <c r="D13" s="214" t="str">
        <f>'Liste élèves'!E11</f>
        <v>Prénom7</v>
      </c>
      <c r="E13" s="215" t="str">
        <f ca="1">IF('Bilan de la classe'!$F13=$E$6,"O","")</f>
        <v/>
      </c>
      <c r="F13" s="215" t="str">
        <f ca="1">IF('Bilan de la classe'!$F13=F$6,"O","")</f>
        <v/>
      </c>
      <c r="G13" s="215" t="str">
        <f ca="1">IF('Bilan de la classe'!$F13=G$6,"O","")</f>
        <v/>
      </c>
      <c r="H13" s="215" t="str">
        <f ca="1">IF('Bilan de la classe'!$F13=H$6,"O","")</f>
        <v/>
      </c>
      <c r="I13" s="215" t="str">
        <f ca="1">IF('Bilan de la classe'!$F13=I$6,"O","")</f>
        <v/>
      </c>
      <c r="J13" s="216" t="str">
        <f ca="1">IF('Bilan de la classe'!$F13=J$6,"O","")</f>
        <v/>
      </c>
      <c r="K13" s="195" t="str">
        <f t="shared" ca="1" si="0"/>
        <v/>
      </c>
    </row>
    <row r="14" spans="1:11" ht="18" customHeight="1">
      <c r="A14" s="1"/>
      <c r="B14" s="205">
        <v>8</v>
      </c>
      <c r="C14" s="206" t="str">
        <f>'Liste élèves'!D12</f>
        <v>NOM8</v>
      </c>
      <c r="D14" s="206" t="str">
        <f>'Liste élèves'!E12</f>
        <v>Prénom8</v>
      </c>
      <c r="E14" s="207" t="str">
        <f ca="1">IF('Bilan de la classe'!$F14=$E$6,"O","")</f>
        <v/>
      </c>
      <c r="F14" s="207" t="str">
        <f ca="1">IF('Bilan de la classe'!$F14=F$6,"O","")</f>
        <v/>
      </c>
      <c r="G14" s="207" t="str">
        <f ca="1">IF('Bilan de la classe'!$F14=G$6,"O","")</f>
        <v/>
      </c>
      <c r="H14" s="207" t="str">
        <f ca="1">IF('Bilan de la classe'!$F14=H$6,"O","")</f>
        <v/>
      </c>
      <c r="I14" s="207" t="str">
        <f ca="1">IF('Bilan de la classe'!$F14=I$6,"O","")</f>
        <v/>
      </c>
      <c r="J14" s="208" t="str">
        <f ca="1">IF('Bilan de la classe'!$F14=J$6,"O","")</f>
        <v/>
      </c>
      <c r="K14" s="195" t="str">
        <f t="shared" ca="1" si="0"/>
        <v/>
      </c>
    </row>
    <row r="15" spans="1:11" ht="18" customHeight="1">
      <c r="A15" s="1"/>
      <c r="B15" s="213">
        <v>9</v>
      </c>
      <c r="C15" s="214" t="str">
        <f>'Liste élèves'!D13</f>
        <v>NOM9</v>
      </c>
      <c r="D15" s="214" t="str">
        <f>'Liste élèves'!E13</f>
        <v>Prénom9</v>
      </c>
      <c r="E15" s="215" t="str">
        <f ca="1">IF('Bilan de la classe'!$F15=$E$6,"O","")</f>
        <v/>
      </c>
      <c r="F15" s="215" t="str">
        <f ca="1">IF('Bilan de la classe'!$F15=F$6,"O","")</f>
        <v/>
      </c>
      <c r="G15" s="215" t="str">
        <f ca="1">IF('Bilan de la classe'!$F15=G$6,"O","")</f>
        <v/>
      </c>
      <c r="H15" s="215" t="str">
        <f ca="1">IF('Bilan de la classe'!$F15=H$6,"O","")</f>
        <v/>
      </c>
      <c r="I15" s="215" t="str">
        <f ca="1">IF('Bilan de la classe'!$F15=I$6,"O","")</f>
        <v/>
      </c>
      <c r="J15" s="216" t="str">
        <f ca="1">IF('Bilan de la classe'!$F15=J$6,"O","")</f>
        <v/>
      </c>
      <c r="K15" s="195" t="str">
        <f t="shared" ca="1" si="0"/>
        <v/>
      </c>
    </row>
    <row r="16" spans="1:11" ht="18" customHeight="1">
      <c r="A16" s="1"/>
      <c r="B16" s="205">
        <v>10</v>
      </c>
      <c r="C16" s="206" t="str">
        <f>'Liste élèves'!D14</f>
        <v>NOM10</v>
      </c>
      <c r="D16" s="206" t="str">
        <f>'Liste élèves'!E14</f>
        <v>Prénom10</v>
      </c>
      <c r="E16" s="207" t="str">
        <f ca="1">IF('Bilan de la classe'!$F16=$E$6,"O","")</f>
        <v/>
      </c>
      <c r="F16" s="207" t="str">
        <f ca="1">IF('Bilan de la classe'!$F16=F$6,"O","")</f>
        <v/>
      </c>
      <c r="G16" s="207" t="str">
        <f ca="1">IF('Bilan de la classe'!$F16=G$6,"O","")</f>
        <v/>
      </c>
      <c r="H16" s="207" t="str">
        <f ca="1">IF('Bilan de la classe'!$F16=H$6,"O","")</f>
        <v/>
      </c>
      <c r="I16" s="207" t="str">
        <f ca="1">IF('Bilan de la classe'!$F16=I$6,"O","")</f>
        <v/>
      </c>
      <c r="J16" s="208" t="str">
        <f ca="1">IF('Bilan de la classe'!$F16=J$6,"O","")</f>
        <v/>
      </c>
      <c r="K16" s="195" t="str">
        <f t="shared" ca="1" si="0"/>
        <v/>
      </c>
    </row>
    <row r="17" spans="1:11" ht="18" customHeight="1">
      <c r="A17" s="1"/>
      <c r="B17" s="213">
        <v>11</v>
      </c>
      <c r="C17" s="214" t="str">
        <f>'Liste élèves'!D15</f>
        <v>NOM11</v>
      </c>
      <c r="D17" s="214" t="str">
        <f>'Liste élèves'!E15</f>
        <v>Prénom11</v>
      </c>
      <c r="E17" s="215" t="str">
        <f ca="1">IF('Bilan de la classe'!$F17=$E$6,"O","")</f>
        <v/>
      </c>
      <c r="F17" s="215" t="str">
        <f ca="1">IF('Bilan de la classe'!$F17=F$6,"O","")</f>
        <v/>
      </c>
      <c r="G17" s="215" t="str">
        <f ca="1">IF('Bilan de la classe'!$F17=G$6,"O","")</f>
        <v/>
      </c>
      <c r="H17" s="215" t="str">
        <f ca="1">IF('Bilan de la classe'!$F17=H$6,"O","")</f>
        <v/>
      </c>
      <c r="I17" s="215" t="str">
        <f ca="1">IF('Bilan de la classe'!$F17=I$6,"O","")</f>
        <v/>
      </c>
      <c r="J17" s="216" t="str">
        <f ca="1">IF('Bilan de la classe'!$F17=J$6,"O","")</f>
        <v/>
      </c>
      <c r="K17" s="195" t="str">
        <f t="shared" ca="1" si="0"/>
        <v/>
      </c>
    </row>
    <row r="18" spans="1:11" ht="18" customHeight="1">
      <c r="A18" s="1"/>
      <c r="B18" s="205">
        <v>12</v>
      </c>
      <c r="C18" s="206" t="str">
        <f>'Liste élèves'!D16</f>
        <v>NOM12</v>
      </c>
      <c r="D18" s="206" t="str">
        <f>'Liste élèves'!E16</f>
        <v>Prénom12</v>
      </c>
      <c r="E18" s="207" t="str">
        <f ca="1">IF('Bilan de la classe'!$F18=$E$6,"O","")</f>
        <v/>
      </c>
      <c r="F18" s="207" t="str">
        <f ca="1">IF('Bilan de la classe'!$F18=F$6,"O","")</f>
        <v/>
      </c>
      <c r="G18" s="207" t="str">
        <f ca="1">IF('Bilan de la classe'!$F18=G$6,"O","")</f>
        <v/>
      </c>
      <c r="H18" s="207" t="str">
        <f ca="1">IF('Bilan de la classe'!$F18=H$6,"O","")</f>
        <v/>
      </c>
      <c r="I18" s="207" t="str">
        <f ca="1">IF('Bilan de la classe'!$F18=I$6,"O","")</f>
        <v/>
      </c>
      <c r="J18" s="208" t="str">
        <f ca="1">IF('Bilan de la classe'!$F18=J$6,"O","")</f>
        <v/>
      </c>
      <c r="K18" s="195" t="str">
        <f t="shared" ca="1" si="0"/>
        <v/>
      </c>
    </row>
    <row r="19" spans="1:11" ht="18" customHeight="1">
      <c r="A19" s="1"/>
      <c r="B19" s="213">
        <v>13</v>
      </c>
      <c r="C19" s="214" t="str">
        <f>'Liste élèves'!D17</f>
        <v>NOM13</v>
      </c>
      <c r="D19" s="214" t="str">
        <f>'Liste élèves'!E17</f>
        <v>Prénom13</v>
      </c>
      <c r="E19" s="215" t="str">
        <f ca="1">IF('Bilan de la classe'!$F19=$E$6,"O","")</f>
        <v/>
      </c>
      <c r="F19" s="215" t="str">
        <f ca="1">IF('Bilan de la classe'!$F19=F$6,"O","")</f>
        <v/>
      </c>
      <c r="G19" s="215" t="str">
        <f ca="1">IF('Bilan de la classe'!$F19=G$6,"O","")</f>
        <v/>
      </c>
      <c r="H19" s="215" t="str">
        <f ca="1">IF('Bilan de la classe'!$F19=H$6,"O","")</f>
        <v/>
      </c>
      <c r="I19" s="215" t="str">
        <f ca="1">IF('Bilan de la classe'!$F19=I$6,"O","")</f>
        <v/>
      </c>
      <c r="J19" s="216" t="str">
        <f ca="1">IF('Bilan de la classe'!$F19=J$6,"O","")</f>
        <v/>
      </c>
      <c r="K19" s="195" t="str">
        <f t="shared" ca="1" si="0"/>
        <v/>
      </c>
    </row>
    <row r="20" spans="1:11" ht="18" customHeight="1">
      <c r="A20" s="1"/>
      <c r="B20" s="205">
        <v>14</v>
      </c>
      <c r="C20" s="206" t="str">
        <f>'Liste élèves'!D18</f>
        <v>NOM14</v>
      </c>
      <c r="D20" s="206" t="str">
        <f>'Liste élèves'!E18</f>
        <v>Prénom14</v>
      </c>
      <c r="E20" s="207" t="str">
        <f ca="1">IF('Bilan de la classe'!$F20=$E$6,"O","")</f>
        <v/>
      </c>
      <c r="F20" s="207" t="str">
        <f ca="1">IF('Bilan de la classe'!$F20=F$6,"O","")</f>
        <v/>
      </c>
      <c r="G20" s="207" t="str">
        <f ca="1">IF('Bilan de la classe'!$F20=G$6,"O","")</f>
        <v/>
      </c>
      <c r="H20" s="207" t="str">
        <f ca="1">IF('Bilan de la classe'!$F20=H$6,"O","")</f>
        <v/>
      </c>
      <c r="I20" s="207" t="str">
        <f ca="1">IF('Bilan de la classe'!$F20=I$6,"O","")</f>
        <v/>
      </c>
      <c r="J20" s="208" t="str">
        <f ca="1">IF('Bilan de la classe'!$F20=J$6,"O","")</f>
        <v/>
      </c>
      <c r="K20" s="195" t="str">
        <f t="shared" ca="1" si="0"/>
        <v/>
      </c>
    </row>
    <row r="21" spans="1:11" ht="18" customHeight="1">
      <c r="A21" s="1"/>
      <c r="B21" s="213">
        <v>15</v>
      </c>
      <c r="C21" s="214" t="str">
        <f>'Liste élèves'!D19</f>
        <v>NOM15</v>
      </c>
      <c r="D21" s="214" t="str">
        <f>'Liste élèves'!E19</f>
        <v>Prénom15</v>
      </c>
      <c r="E21" s="215" t="str">
        <f ca="1">IF('Bilan de la classe'!$F21=$E$6,"O","")</f>
        <v/>
      </c>
      <c r="F21" s="215" t="str">
        <f ca="1">IF('Bilan de la classe'!$F21=F$6,"O","")</f>
        <v/>
      </c>
      <c r="G21" s="215" t="str">
        <f ca="1">IF('Bilan de la classe'!$F21=G$6,"O","")</f>
        <v/>
      </c>
      <c r="H21" s="215" t="str">
        <f ca="1">IF('Bilan de la classe'!$F21=H$6,"O","")</f>
        <v/>
      </c>
      <c r="I21" s="215" t="str">
        <f ca="1">IF('Bilan de la classe'!$F21=I$6,"O","")</f>
        <v/>
      </c>
      <c r="J21" s="216" t="str">
        <f ca="1">IF('Bilan de la classe'!$F21=J$6,"O","")</f>
        <v/>
      </c>
      <c r="K21" s="195" t="str">
        <f t="shared" ca="1" si="0"/>
        <v/>
      </c>
    </row>
    <row r="22" spans="1:11" ht="18" customHeight="1">
      <c r="A22" s="1"/>
      <c r="B22" s="205">
        <v>16</v>
      </c>
      <c r="C22" s="206" t="str">
        <f>'Liste élèves'!D20</f>
        <v>NOM16</v>
      </c>
      <c r="D22" s="206" t="str">
        <f>'Liste élèves'!E20</f>
        <v>Prénom16</v>
      </c>
      <c r="E22" s="207" t="str">
        <f ca="1">IF('Bilan de la classe'!$F22=$E$6,"O","")</f>
        <v/>
      </c>
      <c r="F22" s="207" t="str">
        <f ca="1">IF('Bilan de la classe'!$F22=F$6,"O","")</f>
        <v/>
      </c>
      <c r="G22" s="207" t="str">
        <f ca="1">IF('Bilan de la classe'!$F22=G$6,"O","")</f>
        <v/>
      </c>
      <c r="H22" s="207" t="str">
        <f ca="1">IF('Bilan de la classe'!$F22=H$6,"O","")</f>
        <v/>
      </c>
      <c r="I22" s="207" t="str">
        <f ca="1">IF('Bilan de la classe'!$F22=I$6,"O","")</f>
        <v/>
      </c>
      <c r="J22" s="208" t="str">
        <f ca="1">IF('Bilan de la classe'!$F22=J$6,"O","")</f>
        <v/>
      </c>
      <c r="K22" s="195" t="str">
        <f t="shared" ca="1" si="0"/>
        <v/>
      </c>
    </row>
    <row r="23" spans="1:11" ht="18" customHeight="1">
      <c r="A23" s="1"/>
      <c r="B23" s="213">
        <v>17</v>
      </c>
      <c r="C23" s="214" t="str">
        <f>'Liste élèves'!D21</f>
        <v>NOM17</v>
      </c>
      <c r="D23" s="214" t="str">
        <f>'Liste élèves'!E21</f>
        <v>Prénom17</v>
      </c>
      <c r="E23" s="215" t="str">
        <f ca="1">IF('Bilan de la classe'!$F23=$E$6,"O","")</f>
        <v/>
      </c>
      <c r="F23" s="215" t="str">
        <f ca="1">IF('Bilan de la classe'!$F23=F$6,"O","")</f>
        <v/>
      </c>
      <c r="G23" s="215" t="str">
        <f ca="1">IF('Bilan de la classe'!$F23=G$6,"O","")</f>
        <v/>
      </c>
      <c r="H23" s="215" t="str">
        <f ca="1">IF('Bilan de la classe'!$F23=H$6,"O","")</f>
        <v/>
      </c>
      <c r="I23" s="215" t="str">
        <f ca="1">IF('Bilan de la classe'!$F23=I$6,"O","")</f>
        <v/>
      </c>
      <c r="J23" s="216" t="str">
        <f ca="1">IF('Bilan de la classe'!$F23=J$6,"O","")</f>
        <v/>
      </c>
      <c r="K23" s="195" t="str">
        <f t="shared" ca="1" si="0"/>
        <v/>
      </c>
    </row>
    <row r="24" spans="1:11" ht="18" customHeight="1">
      <c r="A24" s="1"/>
      <c r="B24" s="205">
        <v>18</v>
      </c>
      <c r="C24" s="206" t="str">
        <f>'Liste élèves'!D22</f>
        <v>NOM18</v>
      </c>
      <c r="D24" s="206" t="str">
        <f>'Liste élèves'!E22</f>
        <v>Prénom18</v>
      </c>
      <c r="E24" s="207" t="str">
        <f ca="1">IF('Bilan de la classe'!$F24=$E$6,"O","")</f>
        <v/>
      </c>
      <c r="F24" s="207" t="str">
        <f ca="1">IF('Bilan de la classe'!$F24=F$6,"O","")</f>
        <v/>
      </c>
      <c r="G24" s="207" t="str">
        <f ca="1">IF('Bilan de la classe'!$F24=G$6,"O","")</f>
        <v/>
      </c>
      <c r="H24" s="207" t="str">
        <f ca="1">IF('Bilan de la classe'!$F24=H$6,"O","")</f>
        <v/>
      </c>
      <c r="I24" s="207" t="str">
        <f ca="1">IF('Bilan de la classe'!$F24=I$6,"O","")</f>
        <v/>
      </c>
      <c r="J24" s="208" t="str">
        <f ca="1">IF('Bilan de la classe'!$F24=J$6,"O","")</f>
        <v/>
      </c>
      <c r="K24" s="195" t="str">
        <f t="shared" ca="1" si="0"/>
        <v/>
      </c>
    </row>
    <row r="25" spans="1:11" ht="18" customHeight="1">
      <c r="A25" s="1"/>
      <c r="B25" s="213">
        <v>19</v>
      </c>
      <c r="C25" s="214" t="str">
        <f>'Liste élèves'!D23</f>
        <v>NOM19</v>
      </c>
      <c r="D25" s="214" t="str">
        <f>'Liste élèves'!E23</f>
        <v>Prénom19</v>
      </c>
      <c r="E25" s="215" t="str">
        <f ca="1">IF('Bilan de la classe'!$F25=$E$6,"O","")</f>
        <v/>
      </c>
      <c r="F25" s="215" t="str">
        <f ca="1">IF('Bilan de la classe'!$F25=F$6,"O","")</f>
        <v/>
      </c>
      <c r="G25" s="215" t="str">
        <f ca="1">IF('Bilan de la classe'!$F25=G$6,"O","")</f>
        <v/>
      </c>
      <c r="H25" s="215" t="str">
        <f ca="1">IF('Bilan de la classe'!$F25=H$6,"O","")</f>
        <v/>
      </c>
      <c r="I25" s="215" t="str">
        <f ca="1">IF('Bilan de la classe'!$F25=I$6,"O","")</f>
        <v/>
      </c>
      <c r="J25" s="216" t="str">
        <f ca="1">IF('Bilan de la classe'!$F25=J$6,"O","")</f>
        <v/>
      </c>
      <c r="K25" s="195" t="str">
        <f t="shared" ca="1" si="0"/>
        <v/>
      </c>
    </row>
    <row r="26" spans="1:11" ht="18" customHeight="1">
      <c r="A26" s="1"/>
      <c r="B26" s="205">
        <v>20</v>
      </c>
      <c r="C26" s="206" t="str">
        <f>'Liste élèves'!D24</f>
        <v>NOM20</v>
      </c>
      <c r="D26" s="206" t="str">
        <f>'Liste élèves'!E24</f>
        <v>Prénom20</v>
      </c>
      <c r="E26" s="207" t="str">
        <f ca="1">IF('Bilan de la classe'!$F26=$E$6,"O","")</f>
        <v/>
      </c>
      <c r="F26" s="207" t="str">
        <f ca="1">IF('Bilan de la classe'!$F26=F$6,"O","")</f>
        <v/>
      </c>
      <c r="G26" s="207" t="str">
        <f ca="1">IF('Bilan de la classe'!$F26=G$6,"O","")</f>
        <v/>
      </c>
      <c r="H26" s="207" t="str">
        <f ca="1">IF('Bilan de la classe'!$F26=H$6,"O","")</f>
        <v/>
      </c>
      <c r="I26" s="207" t="str">
        <f ca="1">IF('Bilan de la classe'!$F26=I$6,"O","")</f>
        <v/>
      </c>
      <c r="J26" s="208" t="str">
        <f ca="1">IF('Bilan de la classe'!$F26=J$6,"O","")</f>
        <v/>
      </c>
      <c r="K26" s="195" t="str">
        <f t="shared" ca="1" si="0"/>
        <v/>
      </c>
    </row>
    <row r="27" spans="1:11" ht="18" customHeight="1">
      <c r="A27" s="1"/>
      <c r="B27" s="213">
        <v>21</v>
      </c>
      <c r="C27" s="214" t="str">
        <f>'Liste élèves'!D25</f>
        <v>NOM21</v>
      </c>
      <c r="D27" s="214" t="str">
        <f>'Liste élèves'!E25</f>
        <v>Prénom21</v>
      </c>
      <c r="E27" s="215" t="str">
        <f ca="1">IF('Bilan de la classe'!$F27=$E$6,"O","")</f>
        <v/>
      </c>
      <c r="F27" s="215" t="str">
        <f ca="1">IF('Bilan de la classe'!$F27=F$6,"O","")</f>
        <v/>
      </c>
      <c r="G27" s="215" t="str">
        <f ca="1">IF('Bilan de la classe'!$F27=G$6,"O","")</f>
        <v/>
      </c>
      <c r="H27" s="215" t="str">
        <f ca="1">IF('Bilan de la classe'!$F27=H$6,"O","")</f>
        <v/>
      </c>
      <c r="I27" s="215" t="str">
        <f ca="1">IF('Bilan de la classe'!$F27=I$6,"O","")</f>
        <v/>
      </c>
      <c r="J27" s="216" t="str">
        <f ca="1">IF('Bilan de la classe'!$F27=J$6,"O","")</f>
        <v/>
      </c>
      <c r="K27" s="195" t="str">
        <f t="shared" ca="1" si="0"/>
        <v/>
      </c>
    </row>
    <row r="28" spans="1:11" ht="18" customHeight="1">
      <c r="A28" s="1"/>
      <c r="B28" s="205">
        <v>22</v>
      </c>
      <c r="C28" s="206" t="str">
        <f>'Liste élèves'!D26</f>
        <v>NOM22</v>
      </c>
      <c r="D28" s="206" t="str">
        <f>'Liste élèves'!E26</f>
        <v>Prénom22</v>
      </c>
      <c r="E28" s="207" t="str">
        <f ca="1">IF('Bilan de la classe'!$F28=$E$6,"O","")</f>
        <v/>
      </c>
      <c r="F28" s="207" t="str">
        <f ca="1">IF('Bilan de la classe'!$F28=F$6,"O","")</f>
        <v/>
      </c>
      <c r="G28" s="207" t="str">
        <f ca="1">IF('Bilan de la classe'!$F28=G$6,"O","")</f>
        <v/>
      </c>
      <c r="H28" s="207" t="str">
        <f ca="1">IF('Bilan de la classe'!$F28=H$6,"O","")</f>
        <v/>
      </c>
      <c r="I28" s="207" t="str">
        <f ca="1">IF('Bilan de la classe'!$F28=I$6,"O","")</f>
        <v/>
      </c>
      <c r="J28" s="208" t="str">
        <f ca="1">IF('Bilan de la classe'!$F28=J$6,"O","")</f>
        <v/>
      </c>
      <c r="K28" s="195" t="str">
        <f t="shared" ca="1" si="0"/>
        <v/>
      </c>
    </row>
    <row r="29" spans="1:11" ht="18" customHeight="1">
      <c r="A29" s="1"/>
      <c r="B29" s="213">
        <v>23</v>
      </c>
      <c r="C29" s="214" t="str">
        <f>'Liste élèves'!D27</f>
        <v>NOM23</v>
      </c>
      <c r="D29" s="214" t="str">
        <f>'Liste élèves'!E27</f>
        <v>Prénom23</v>
      </c>
      <c r="E29" s="215" t="str">
        <f ca="1">IF('Bilan de la classe'!$F29=$E$6,"O","")</f>
        <v/>
      </c>
      <c r="F29" s="215" t="str">
        <f ca="1">IF('Bilan de la classe'!$F29=F$6,"O","")</f>
        <v/>
      </c>
      <c r="G29" s="215" t="str">
        <f ca="1">IF('Bilan de la classe'!$F29=G$6,"O","")</f>
        <v/>
      </c>
      <c r="H29" s="215" t="str">
        <f ca="1">IF('Bilan de la classe'!$F29=H$6,"O","")</f>
        <v/>
      </c>
      <c r="I29" s="215" t="str">
        <f ca="1">IF('Bilan de la classe'!$F29=I$6,"O","")</f>
        <v/>
      </c>
      <c r="J29" s="216" t="str">
        <f ca="1">IF('Bilan de la classe'!$F29=J$6,"O","")</f>
        <v/>
      </c>
      <c r="K29" s="195" t="str">
        <f t="shared" ca="1" si="0"/>
        <v/>
      </c>
    </row>
    <row r="30" spans="1:11" ht="18" customHeight="1">
      <c r="A30" s="1"/>
      <c r="B30" s="205">
        <v>24</v>
      </c>
      <c r="C30" s="206" t="str">
        <f>'Liste élèves'!D28</f>
        <v>NOM24</v>
      </c>
      <c r="D30" s="206" t="str">
        <f>'Liste élèves'!E28</f>
        <v>Prénom24</v>
      </c>
      <c r="E30" s="207" t="str">
        <f ca="1">IF('Bilan de la classe'!$F30=$E$6,"O","")</f>
        <v/>
      </c>
      <c r="F30" s="207" t="str">
        <f ca="1">IF('Bilan de la classe'!$F30=F$6,"O","")</f>
        <v/>
      </c>
      <c r="G30" s="207" t="str">
        <f ca="1">IF('Bilan de la classe'!$F30=G$6,"O","")</f>
        <v/>
      </c>
      <c r="H30" s="207" t="str">
        <f ca="1">IF('Bilan de la classe'!$F30=H$6,"O","")</f>
        <v/>
      </c>
      <c r="I30" s="207" t="str">
        <f ca="1">IF('Bilan de la classe'!$F30=I$6,"O","")</f>
        <v/>
      </c>
      <c r="J30" s="208" t="str">
        <f ca="1">IF('Bilan de la classe'!$F30=J$6,"O","")</f>
        <v/>
      </c>
      <c r="K30" s="195" t="str">
        <f t="shared" ca="1" si="0"/>
        <v/>
      </c>
    </row>
    <row r="31" spans="1:11" ht="18" customHeight="1">
      <c r="A31" s="1"/>
      <c r="B31" s="32">
        <v>25</v>
      </c>
      <c r="C31" s="214" t="str">
        <f>'Liste élèves'!D29</f>
        <v>NOM25</v>
      </c>
      <c r="D31" s="214" t="str">
        <f>'Liste élèves'!E29</f>
        <v>Prénom25</v>
      </c>
      <c r="E31" s="215" t="str">
        <f ca="1">IF('Bilan de la classe'!$F31=$E$6,"O","")</f>
        <v/>
      </c>
      <c r="F31" s="215" t="str">
        <f ca="1">IF('Bilan de la classe'!$F31=F$6,"O","")</f>
        <v/>
      </c>
      <c r="G31" s="215" t="str">
        <f ca="1">IF('Bilan de la classe'!$F31=G$6,"O","")</f>
        <v/>
      </c>
      <c r="H31" s="215" t="str">
        <f ca="1">IF('Bilan de la classe'!$F31=H$6,"O","")</f>
        <v/>
      </c>
      <c r="I31" s="215" t="str">
        <f ca="1">IF('Bilan de la classe'!$F31=I$6,"O","")</f>
        <v/>
      </c>
      <c r="J31" s="216" t="str">
        <f ca="1">IF('Bilan de la classe'!$F31=J$6,"O","")</f>
        <v/>
      </c>
      <c r="K31" s="195" t="str">
        <f t="shared" ca="1" si="0"/>
        <v/>
      </c>
    </row>
    <row r="32" spans="1:11" ht="18" customHeight="1">
      <c r="A32" s="1"/>
      <c r="B32" s="205">
        <v>26</v>
      </c>
      <c r="C32" s="206" t="str">
        <f>'Liste élèves'!D30</f>
        <v>NOM26</v>
      </c>
      <c r="D32" s="206" t="str">
        <f>'Liste élèves'!E30</f>
        <v>Prénom26</v>
      </c>
      <c r="E32" s="207" t="str">
        <f ca="1">IF('Bilan de la classe'!$F32=$E$6,"O","")</f>
        <v/>
      </c>
      <c r="F32" s="207" t="str">
        <f ca="1">IF('Bilan de la classe'!$F32=F$6,"O","")</f>
        <v/>
      </c>
      <c r="G32" s="207" t="str">
        <f ca="1">IF('Bilan de la classe'!$F32=G$6,"O","")</f>
        <v/>
      </c>
      <c r="H32" s="207" t="str">
        <f ca="1">IF('Bilan de la classe'!$F32=H$6,"O","")</f>
        <v/>
      </c>
      <c r="I32" s="207" t="str">
        <f ca="1">IF('Bilan de la classe'!$F32=I$6,"O","")</f>
        <v/>
      </c>
      <c r="J32" s="208" t="str">
        <f ca="1">IF('Bilan de la classe'!$F32=J$6,"O","")</f>
        <v/>
      </c>
      <c r="K32" s="195" t="str">
        <f t="shared" ca="1" si="0"/>
        <v/>
      </c>
    </row>
    <row r="33" spans="1:11" ht="18" customHeight="1">
      <c r="A33" s="1"/>
      <c r="B33" s="213">
        <v>27</v>
      </c>
      <c r="C33" s="214" t="str">
        <f>'Liste élèves'!D31</f>
        <v>NOM27</v>
      </c>
      <c r="D33" s="214" t="str">
        <f>'Liste élèves'!E31</f>
        <v>Prénom27</v>
      </c>
      <c r="E33" s="215" t="str">
        <f ca="1">IF('Bilan de la classe'!$F33=$E$6,"O","")</f>
        <v/>
      </c>
      <c r="F33" s="215" t="str">
        <f ca="1">IF('Bilan de la classe'!$F33=F$6,"O","")</f>
        <v/>
      </c>
      <c r="G33" s="215" t="str">
        <f ca="1">IF('Bilan de la classe'!$F33=G$6,"O","")</f>
        <v/>
      </c>
      <c r="H33" s="215" t="str">
        <f ca="1">IF('Bilan de la classe'!$F33=H$6,"O","")</f>
        <v/>
      </c>
      <c r="I33" s="215" t="str">
        <f ca="1">IF('Bilan de la classe'!$F33=I$6,"O","")</f>
        <v/>
      </c>
      <c r="J33" s="216" t="str">
        <f ca="1">IF('Bilan de la classe'!$F33=J$6,"O","")</f>
        <v/>
      </c>
      <c r="K33" s="195" t="str">
        <f t="shared" ca="1" si="0"/>
        <v/>
      </c>
    </row>
    <row r="34" spans="1:11" ht="18" customHeight="1">
      <c r="A34" s="1"/>
      <c r="B34" s="205">
        <v>28</v>
      </c>
      <c r="C34" s="206" t="str">
        <f>'Liste élèves'!D32</f>
        <v>NOM28</v>
      </c>
      <c r="D34" s="206" t="str">
        <f>'Liste élèves'!E32</f>
        <v>Prénom28</v>
      </c>
      <c r="E34" s="207" t="str">
        <f ca="1">IF('Bilan de la classe'!$F34=$E$6,"O","")</f>
        <v/>
      </c>
      <c r="F34" s="207" t="str">
        <f ca="1">IF('Bilan de la classe'!$F34=F$6,"O","")</f>
        <v/>
      </c>
      <c r="G34" s="207" t="str">
        <f ca="1">IF('Bilan de la classe'!$F34=G$6,"O","")</f>
        <v/>
      </c>
      <c r="H34" s="207" t="str">
        <f ca="1">IF('Bilan de la classe'!$F34=H$6,"O","")</f>
        <v/>
      </c>
      <c r="I34" s="207" t="str">
        <f ca="1">IF('Bilan de la classe'!$F34=I$6,"O","")</f>
        <v/>
      </c>
      <c r="J34" s="208" t="str">
        <f ca="1">IF('Bilan de la classe'!$F34=J$6,"O","")</f>
        <v/>
      </c>
      <c r="K34" s="195" t="str">
        <f t="shared" ca="1" si="0"/>
        <v/>
      </c>
    </row>
    <row r="35" spans="1:11" ht="18" customHeight="1">
      <c r="A35" s="1"/>
      <c r="B35" s="213">
        <v>29</v>
      </c>
      <c r="C35" s="214" t="str">
        <f>'Liste élèves'!D33</f>
        <v>NOM29</v>
      </c>
      <c r="D35" s="214" t="str">
        <f>'Liste élèves'!E33</f>
        <v>Prénom29</v>
      </c>
      <c r="E35" s="215" t="str">
        <f ca="1">IF('Bilan de la classe'!$F35=$E$6,"O","")</f>
        <v/>
      </c>
      <c r="F35" s="215" t="str">
        <f ca="1">IF('Bilan de la classe'!$F35=F$6,"O","")</f>
        <v/>
      </c>
      <c r="G35" s="215" t="str">
        <f ca="1">IF('Bilan de la classe'!$F35=G$6,"O","")</f>
        <v/>
      </c>
      <c r="H35" s="215" t="str">
        <f ca="1">IF('Bilan de la classe'!$F35=H$6,"O","")</f>
        <v/>
      </c>
      <c r="I35" s="215" t="str">
        <f ca="1">IF('Bilan de la classe'!$F35=I$6,"O","")</f>
        <v/>
      </c>
      <c r="J35" s="216" t="str">
        <f ca="1">IF('Bilan de la classe'!$F35=J$6,"O","")</f>
        <v/>
      </c>
      <c r="K35" s="195" t="str">
        <f t="shared" ca="1" si="0"/>
        <v/>
      </c>
    </row>
    <row r="36" spans="1:11" ht="18" customHeight="1">
      <c r="A36" s="1"/>
      <c r="B36" s="205">
        <v>30</v>
      </c>
      <c r="C36" s="206" t="str">
        <f>'Liste élèves'!D34</f>
        <v>NOM30</v>
      </c>
      <c r="D36" s="206" t="str">
        <f>'Liste élèves'!E34</f>
        <v>Prénom30</v>
      </c>
      <c r="E36" s="207" t="str">
        <f ca="1">IF('Bilan de la classe'!$F36=$E$6,"O","")</f>
        <v/>
      </c>
      <c r="F36" s="207" t="str">
        <f ca="1">IF('Bilan de la classe'!$F36=F$6,"O","")</f>
        <v/>
      </c>
      <c r="G36" s="207" t="str">
        <f ca="1">IF('Bilan de la classe'!$F36=G$6,"O","")</f>
        <v/>
      </c>
      <c r="H36" s="207" t="str">
        <f ca="1">IF('Bilan de la classe'!$F36=H$6,"O","")</f>
        <v/>
      </c>
      <c r="I36" s="207" t="str">
        <f ca="1">IF('Bilan de la classe'!$F36=I$6,"O","")</f>
        <v/>
      </c>
      <c r="J36" s="208" t="str">
        <f ca="1">IF('Bilan de la classe'!$F36=J$6,"O","")</f>
        <v/>
      </c>
      <c r="K36" s="195" t="str">
        <f t="shared" ca="1" si="0"/>
        <v/>
      </c>
    </row>
    <row r="37" spans="1:11" ht="18" customHeight="1">
      <c r="A37" s="1"/>
      <c r="B37" s="213">
        <v>31</v>
      </c>
      <c r="C37" s="214" t="str">
        <f>'Liste élèves'!D35</f>
        <v>NOM31</v>
      </c>
      <c r="D37" s="214" t="str">
        <f>'Liste élèves'!E35</f>
        <v>Prénom31</v>
      </c>
      <c r="E37" s="215" t="str">
        <f ca="1">IF('Bilan de la classe'!$F37=$E$6,"O","")</f>
        <v/>
      </c>
      <c r="F37" s="215" t="str">
        <f ca="1">IF('Bilan de la classe'!$F37=F$6,"O","")</f>
        <v/>
      </c>
      <c r="G37" s="215" t="str">
        <f ca="1">IF('Bilan de la classe'!$F37=G$6,"O","")</f>
        <v/>
      </c>
      <c r="H37" s="215" t="str">
        <f ca="1">IF('Bilan de la classe'!$F37=H$6,"O","")</f>
        <v/>
      </c>
      <c r="I37" s="215" t="str">
        <f ca="1">IF('Bilan de la classe'!$F37=I$6,"O","")</f>
        <v/>
      </c>
      <c r="J37" s="216" t="str">
        <f ca="1">IF('Bilan de la classe'!$F37=J$6,"O","")</f>
        <v/>
      </c>
      <c r="K37" s="195" t="str">
        <f t="shared" ca="1" si="0"/>
        <v/>
      </c>
    </row>
    <row r="38" spans="1:11" ht="18" customHeight="1" thickBot="1">
      <c r="A38" s="1"/>
      <c r="B38" s="209">
        <v>32</v>
      </c>
      <c r="C38" s="210" t="str">
        <f>'Liste élèves'!D36</f>
        <v>NOM32</v>
      </c>
      <c r="D38" s="210" t="str">
        <f>'Liste élèves'!E36</f>
        <v>Prénom32</v>
      </c>
      <c r="E38" s="211" t="str">
        <f ca="1">IF('Bilan de la classe'!$F38=$E$6,"O","")</f>
        <v/>
      </c>
      <c r="F38" s="211" t="str">
        <f ca="1">IF('Bilan de la classe'!$F38=F$6,"O","")</f>
        <v/>
      </c>
      <c r="G38" s="211" t="str">
        <f ca="1">IF('Bilan de la classe'!$F38=G$6,"O","")</f>
        <v/>
      </c>
      <c r="H38" s="211" t="str">
        <f ca="1">IF('Bilan de la classe'!$F38=H$6,"O","")</f>
        <v/>
      </c>
      <c r="I38" s="211" t="str">
        <f ca="1">IF('Bilan de la classe'!$F38=I$6,"O","")</f>
        <v/>
      </c>
      <c r="J38" s="212" t="str">
        <f ca="1">IF('Bilan de la classe'!$F38=J$6,"O","")</f>
        <v/>
      </c>
      <c r="K38" s="195" t="str">
        <f t="shared" ca="1" si="0"/>
        <v/>
      </c>
    </row>
    <row r="39" spans="1:11" ht="15.75" customHeight="1">
      <c r="A39" s="1"/>
      <c r="B39" s="6"/>
      <c r="C39" s="6"/>
      <c r="D39" s="1"/>
      <c r="E39" s="194"/>
      <c r="F39" s="195"/>
      <c r="G39" s="195"/>
      <c r="H39" s="195"/>
      <c r="I39" s="195"/>
      <c r="J39" s="195"/>
      <c r="K39" s="195"/>
    </row>
    <row r="40" spans="1:11" s="198" customFormat="1" ht="20.25" customHeight="1">
      <c r="A40" s="8"/>
      <c r="B40" s="8"/>
      <c r="C40" s="8"/>
      <c r="D40" s="184"/>
      <c r="E40" s="196">
        <f ca="1">COUNTIF(E7:E38,"O")</f>
        <v>0</v>
      </c>
      <c r="F40" s="196">
        <f t="shared" ref="F40:J40" ca="1" si="1">COUNTIF(F7:F38,"O")</f>
        <v>0</v>
      </c>
      <c r="G40" s="196">
        <f t="shared" ca="1" si="1"/>
        <v>0</v>
      </c>
      <c r="H40" s="196">
        <f t="shared" ca="1" si="1"/>
        <v>0</v>
      </c>
      <c r="I40" s="196">
        <f t="shared" ca="1" si="1"/>
        <v>0</v>
      </c>
      <c r="J40" s="196">
        <f t="shared" ca="1" si="1"/>
        <v>0</v>
      </c>
      <c r="K40" s="197"/>
    </row>
    <row r="62" spans="1:10" ht="15.75" thickBot="1">
      <c r="A62" s="1"/>
      <c r="B62" s="6"/>
      <c r="C62" s="6"/>
      <c r="D62" s="1"/>
      <c r="E62" s="194"/>
      <c r="F62" s="195"/>
      <c r="G62" s="195"/>
      <c r="H62" s="195"/>
      <c r="I62" s="195"/>
    </row>
    <row r="63" spans="1:10" ht="15.75" thickBot="1">
      <c r="A63" s="3"/>
      <c r="B63" s="6"/>
      <c r="C63" s="225" t="s">
        <v>166</v>
      </c>
      <c r="D63" s="225" t="s">
        <v>167</v>
      </c>
      <c r="E63" s="225" t="s">
        <v>168</v>
      </c>
      <c r="F63" s="225" t="s">
        <v>169</v>
      </c>
      <c r="G63" s="225" t="s">
        <v>170</v>
      </c>
      <c r="H63" s="226" t="s">
        <v>171</v>
      </c>
      <c r="I63" s="195"/>
      <c r="J63" s="54"/>
    </row>
    <row r="64" spans="1:10">
      <c r="A64" s="1"/>
      <c r="B64" s="201">
        <v>1</v>
      </c>
      <c r="C64" s="203" t="str">
        <f ca="1">IF(E7="O",CONCATENATE($C7," ",$D7),"")</f>
        <v/>
      </c>
      <c r="D64" s="203" t="str">
        <f t="shared" ref="D64:H64" ca="1" si="2">IF(F7="O",CONCATENATE($C7," ",$D7),"")</f>
        <v/>
      </c>
      <c r="E64" s="203" t="str">
        <f t="shared" ca="1" si="2"/>
        <v/>
      </c>
      <c r="F64" s="203" t="str">
        <f t="shared" ca="1" si="2"/>
        <v/>
      </c>
      <c r="G64" s="203" t="str">
        <f t="shared" ca="1" si="2"/>
        <v/>
      </c>
      <c r="H64" s="204" t="str">
        <f t="shared" ca="1" si="2"/>
        <v/>
      </c>
      <c r="I64" s="195" t="str">
        <f t="shared" ref="I64:I95" ca="1" si="3">IF(C64="O",1,IF(D64="O",2,IF(E64="O",3,IF(F64="O",4,IF(G64="O",5,IF(H64="O",6,""))))))</f>
        <v/>
      </c>
      <c r="J64" s="54"/>
    </row>
    <row r="65" spans="1:10">
      <c r="A65" s="1"/>
      <c r="B65" s="205">
        <v>2</v>
      </c>
      <c r="C65" s="207" t="str">
        <f t="shared" ref="C65:H80" ca="1" si="4">IF(E8="O",CONCATENATE($C8," ",$D8),"")</f>
        <v/>
      </c>
      <c r="D65" s="207" t="str">
        <f t="shared" ca="1" si="4"/>
        <v/>
      </c>
      <c r="E65" s="207" t="str">
        <f t="shared" ca="1" si="4"/>
        <v/>
      </c>
      <c r="F65" s="207" t="str">
        <f t="shared" ca="1" si="4"/>
        <v/>
      </c>
      <c r="G65" s="207" t="str">
        <f t="shared" ca="1" si="4"/>
        <v/>
      </c>
      <c r="H65" s="208" t="str">
        <f t="shared" ca="1" si="4"/>
        <v/>
      </c>
      <c r="I65" s="195" t="str">
        <f t="shared" ca="1" si="3"/>
        <v/>
      </c>
      <c r="J65" s="54"/>
    </row>
    <row r="66" spans="1:10">
      <c r="A66" s="1"/>
      <c r="B66" s="213">
        <v>3</v>
      </c>
      <c r="C66" s="215" t="str">
        <f t="shared" ca="1" si="4"/>
        <v/>
      </c>
      <c r="D66" s="215" t="str">
        <f t="shared" ca="1" si="4"/>
        <v/>
      </c>
      <c r="E66" s="215" t="str">
        <f t="shared" ca="1" si="4"/>
        <v/>
      </c>
      <c r="F66" s="215" t="str">
        <f t="shared" ca="1" si="4"/>
        <v/>
      </c>
      <c r="G66" s="215" t="str">
        <f t="shared" ca="1" si="4"/>
        <v/>
      </c>
      <c r="H66" s="216" t="str">
        <f t="shared" ca="1" si="4"/>
        <v/>
      </c>
      <c r="I66" s="195" t="str">
        <f t="shared" ca="1" si="3"/>
        <v/>
      </c>
      <c r="J66" s="54"/>
    </row>
    <row r="67" spans="1:10">
      <c r="A67" s="1"/>
      <c r="B67" s="205">
        <v>4</v>
      </c>
      <c r="C67" s="207" t="str">
        <f t="shared" ca="1" si="4"/>
        <v/>
      </c>
      <c r="D67" s="207" t="str">
        <f t="shared" ca="1" si="4"/>
        <v/>
      </c>
      <c r="E67" s="207" t="str">
        <f t="shared" ca="1" si="4"/>
        <v/>
      </c>
      <c r="F67" s="207" t="str">
        <f t="shared" ca="1" si="4"/>
        <v/>
      </c>
      <c r="G67" s="207" t="str">
        <f t="shared" ca="1" si="4"/>
        <v/>
      </c>
      <c r="H67" s="208" t="str">
        <f t="shared" ca="1" si="4"/>
        <v/>
      </c>
      <c r="I67" s="195" t="str">
        <f t="shared" ca="1" si="3"/>
        <v/>
      </c>
      <c r="J67" s="54"/>
    </row>
    <row r="68" spans="1:10">
      <c r="A68" s="1"/>
      <c r="B68" s="213">
        <v>5</v>
      </c>
      <c r="C68" s="215" t="str">
        <f t="shared" ca="1" si="4"/>
        <v/>
      </c>
      <c r="D68" s="215" t="str">
        <f t="shared" ca="1" si="4"/>
        <v/>
      </c>
      <c r="E68" s="215" t="str">
        <f t="shared" ca="1" si="4"/>
        <v/>
      </c>
      <c r="F68" s="215" t="str">
        <f t="shared" ca="1" si="4"/>
        <v/>
      </c>
      <c r="G68" s="215" t="str">
        <f t="shared" ca="1" si="4"/>
        <v/>
      </c>
      <c r="H68" s="216" t="str">
        <f t="shared" ca="1" si="4"/>
        <v/>
      </c>
      <c r="I68" s="195" t="str">
        <f t="shared" ca="1" si="3"/>
        <v/>
      </c>
      <c r="J68" s="54"/>
    </row>
    <row r="69" spans="1:10">
      <c r="A69" s="1"/>
      <c r="B69" s="205">
        <v>6</v>
      </c>
      <c r="C69" s="207" t="str">
        <f t="shared" ca="1" si="4"/>
        <v/>
      </c>
      <c r="D69" s="207" t="str">
        <f t="shared" ca="1" si="4"/>
        <v/>
      </c>
      <c r="E69" s="207" t="str">
        <f t="shared" ca="1" si="4"/>
        <v/>
      </c>
      <c r="F69" s="207" t="str">
        <f t="shared" ca="1" si="4"/>
        <v/>
      </c>
      <c r="G69" s="207" t="str">
        <f t="shared" ca="1" si="4"/>
        <v/>
      </c>
      <c r="H69" s="208" t="str">
        <f t="shared" ca="1" si="4"/>
        <v/>
      </c>
      <c r="I69" s="195" t="str">
        <f t="shared" ca="1" si="3"/>
        <v/>
      </c>
      <c r="J69" s="54"/>
    </row>
    <row r="70" spans="1:10">
      <c r="A70" s="1"/>
      <c r="B70" s="213">
        <v>7</v>
      </c>
      <c r="C70" s="215" t="str">
        <f t="shared" ca="1" si="4"/>
        <v/>
      </c>
      <c r="D70" s="215" t="str">
        <f t="shared" ca="1" si="4"/>
        <v/>
      </c>
      <c r="E70" s="215" t="str">
        <f t="shared" ca="1" si="4"/>
        <v/>
      </c>
      <c r="F70" s="215" t="str">
        <f t="shared" ca="1" si="4"/>
        <v/>
      </c>
      <c r="G70" s="215" t="str">
        <f t="shared" ca="1" si="4"/>
        <v/>
      </c>
      <c r="H70" s="216" t="str">
        <f t="shared" ca="1" si="4"/>
        <v/>
      </c>
      <c r="I70" s="195" t="str">
        <f t="shared" ca="1" si="3"/>
        <v/>
      </c>
      <c r="J70" s="54"/>
    </row>
    <row r="71" spans="1:10">
      <c r="A71" s="1"/>
      <c r="B71" s="205">
        <v>8</v>
      </c>
      <c r="C71" s="207" t="str">
        <f t="shared" ca="1" si="4"/>
        <v/>
      </c>
      <c r="D71" s="207" t="str">
        <f t="shared" ca="1" si="4"/>
        <v/>
      </c>
      <c r="E71" s="207" t="str">
        <f t="shared" ca="1" si="4"/>
        <v/>
      </c>
      <c r="F71" s="207" t="str">
        <f t="shared" ca="1" si="4"/>
        <v/>
      </c>
      <c r="G71" s="207" t="str">
        <f t="shared" ca="1" si="4"/>
        <v/>
      </c>
      <c r="H71" s="208" t="str">
        <f t="shared" ca="1" si="4"/>
        <v/>
      </c>
      <c r="I71" s="195" t="str">
        <f t="shared" ca="1" si="3"/>
        <v/>
      </c>
      <c r="J71" s="54"/>
    </row>
    <row r="72" spans="1:10">
      <c r="A72" s="1"/>
      <c r="B72" s="213">
        <v>9</v>
      </c>
      <c r="C72" s="215" t="str">
        <f t="shared" ca="1" si="4"/>
        <v/>
      </c>
      <c r="D72" s="215" t="str">
        <f t="shared" ca="1" si="4"/>
        <v/>
      </c>
      <c r="E72" s="215" t="str">
        <f t="shared" ca="1" si="4"/>
        <v/>
      </c>
      <c r="F72" s="215" t="str">
        <f t="shared" ca="1" si="4"/>
        <v/>
      </c>
      <c r="G72" s="215" t="str">
        <f t="shared" ca="1" si="4"/>
        <v/>
      </c>
      <c r="H72" s="216" t="str">
        <f t="shared" ca="1" si="4"/>
        <v/>
      </c>
      <c r="I72" s="195" t="str">
        <f t="shared" ca="1" si="3"/>
        <v/>
      </c>
      <c r="J72" s="54"/>
    </row>
    <row r="73" spans="1:10">
      <c r="A73" s="1"/>
      <c r="B73" s="205">
        <v>10</v>
      </c>
      <c r="C73" s="207" t="str">
        <f t="shared" ca="1" si="4"/>
        <v/>
      </c>
      <c r="D73" s="207" t="str">
        <f t="shared" ca="1" si="4"/>
        <v/>
      </c>
      <c r="E73" s="207" t="str">
        <f t="shared" ca="1" si="4"/>
        <v/>
      </c>
      <c r="F73" s="207" t="str">
        <f t="shared" ca="1" si="4"/>
        <v/>
      </c>
      <c r="G73" s="207" t="str">
        <f t="shared" ca="1" si="4"/>
        <v/>
      </c>
      <c r="H73" s="208" t="str">
        <f t="shared" ca="1" si="4"/>
        <v/>
      </c>
      <c r="I73" s="195" t="str">
        <f t="shared" ca="1" si="3"/>
        <v/>
      </c>
      <c r="J73" s="54"/>
    </row>
    <row r="74" spans="1:10">
      <c r="A74" s="1"/>
      <c r="B74" s="213">
        <v>11</v>
      </c>
      <c r="C74" s="215" t="str">
        <f t="shared" ca="1" si="4"/>
        <v/>
      </c>
      <c r="D74" s="215" t="str">
        <f t="shared" ca="1" si="4"/>
        <v/>
      </c>
      <c r="E74" s="215" t="str">
        <f t="shared" ca="1" si="4"/>
        <v/>
      </c>
      <c r="F74" s="215" t="str">
        <f t="shared" ca="1" si="4"/>
        <v/>
      </c>
      <c r="G74" s="215" t="str">
        <f t="shared" ca="1" si="4"/>
        <v/>
      </c>
      <c r="H74" s="216" t="str">
        <f t="shared" ca="1" si="4"/>
        <v/>
      </c>
      <c r="I74" s="195" t="str">
        <f t="shared" ca="1" si="3"/>
        <v/>
      </c>
      <c r="J74" s="54"/>
    </row>
    <row r="75" spans="1:10">
      <c r="A75" s="1"/>
      <c r="B75" s="205">
        <v>12</v>
      </c>
      <c r="C75" s="207" t="str">
        <f t="shared" ca="1" si="4"/>
        <v/>
      </c>
      <c r="D75" s="207" t="str">
        <f t="shared" ca="1" si="4"/>
        <v/>
      </c>
      <c r="E75" s="207" t="str">
        <f t="shared" ca="1" si="4"/>
        <v/>
      </c>
      <c r="F75" s="207" t="str">
        <f t="shared" ca="1" si="4"/>
        <v/>
      </c>
      <c r="G75" s="207" t="str">
        <f t="shared" ca="1" si="4"/>
        <v/>
      </c>
      <c r="H75" s="208" t="str">
        <f t="shared" ca="1" si="4"/>
        <v/>
      </c>
      <c r="I75" s="195" t="str">
        <f t="shared" ca="1" si="3"/>
        <v/>
      </c>
      <c r="J75" s="54"/>
    </row>
    <row r="76" spans="1:10">
      <c r="A76" s="1"/>
      <c r="B76" s="213">
        <v>13</v>
      </c>
      <c r="C76" s="215" t="str">
        <f t="shared" ca="1" si="4"/>
        <v/>
      </c>
      <c r="D76" s="215" t="str">
        <f t="shared" ca="1" si="4"/>
        <v/>
      </c>
      <c r="E76" s="215" t="str">
        <f t="shared" ca="1" si="4"/>
        <v/>
      </c>
      <c r="F76" s="215" t="str">
        <f t="shared" ca="1" si="4"/>
        <v/>
      </c>
      <c r="G76" s="215" t="str">
        <f t="shared" ca="1" si="4"/>
        <v/>
      </c>
      <c r="H76" s="216" t="str">
        <f t="shared" ca="1" si="4"/>
        <v/>
      </c>
      <c r="I76" s="195" t="str">
        <f t="shared" ca="1" si="3"/>
        <v/>
      </c>
      <c r="J76" s="54"/>
    </row>
    <row r="77" spans="1:10">
      <c r="A77" s="1"/>
      <c r="B77" s="205">
        <v>14</v>
      </c>
      <c r="C77" s="207" t="str">
        <f t="shared" ca="1" si="4"/>
        <v/>
      </c>
      <c r="D77" s="207" t="str">
        <f t="shared" ca="1" si="4"/>
        <v/>
      </c>
      <c r="E77" s="207" t="str">
        <f t="shared" ca="1" si="4"/>
        <v/>
      </c>
      <c r="F77" s="207" t="str">
        <f t="shared" ca="1" si="4"/>
        <v/>
      </c>
      <c r="G77" s="207" t="str">
        <f t="shared" ca="1" si="4"/>
        <v/>
      </c>
      <c r="H77" s="208" t="str">
        <f t="shared" ca="1" si="4"/>
        <v/>
      </c>
      <c r="I77" s="195" t="str">
        <f t="shared" ca="1" si="3"/>
        <v/>
      </c>
      <c r="J77" s="54"/>
    </row>
    <row r="78" spans="1:10">
      <c r="A78" s="1"/>
      <c r="B78" s="213">
        <v>15</v>
      </c>
      <c r="C78" s="215" t="str">
        <f t="shared" ca="1" si="4"/>
        <v/>
      </c>
      <c r="D78" s="215" t="str">
        <f t="shared" ca="1" si="4"/>
        <v/>
      </c>
      <c r="E78" s="215" t="str">
        <f t="shared" ca="1" si="4"/>
        <v/>
      </c>
      <c r="F78" s="215" t="str">
        <f t="shared" ca="1" si="4"/>
        <v/>
      </c>
      <c r="G78" s="215" t="str">
        <f t="shared" ca="1" si="4"/>
        <v/>
      </c>
      <c r="H78" s="216" t="str">
        <f t="shared" ca="1" si="4"/>
        <v/>
      </c>
      <c r="I78" s="195" t="str">
        <f t="shared" ca="1" si="3"/>
        <v/>
      </c>
      <c r="J78" s="54"/>
    </row>
    <row r="79" spans="1:10">
      <c r="A79" s="1"/>
      <c r="B79" s="205">
        <v>16</v>
      </c>
      <c r="C79" s="207" t="str">
        <f t="shared" ca="1" si="4"/>
        <v/>
      </c>
      <c r="D79" s="207" t="str">
        <f t="shared" ca="1" si="4"/>
        <v/>
      </c>
      <c r="E79" s="207" t="str">
        <f t="shared" ca="1" si="4"/>
        <v/>
      </c>
      <c r="F79" s="207" t="str">
        <f t="shared" ca="1" si="4"/>
        <v/>
      </c>
      <c r="G79" s="207" t="str">
        <f t="shared" ca="1" si="4"/>
        <v/>
      </c>
      <c r="H79" s="208" t="str">
        <f t="shared" ca="1" si="4"/>
        <v/>
      </c>
      <c r="I79" s="195" t="str">
        <f t="shared" ca="1" si="3"/>
        <v/>
      </c>
      <c r="J79" s="54"/>
    </row>
    <row r="80" spans="1:10">
      <c r="A80" s="1"/>
      <c r="B80" s="213">
        <v>17</v>
      </c>
      <c r="C80" s="215" t="str">
        <f t="shared" ca="1" si="4"/>
        <v/>
      </c>
      <c r="D80" s="215" t="str">
        <f t="shared" ca="1" si="4"/>
        <v/>
      </c>
      <c r="E80" s="215" t="str">
        <f t="shared" ca="1" si="4"/>
        <v/>
      </c>
      <c r="F80" s="215" t="str">
        <f t="shared" ca="1" si="4"/>
        <v/>
      </c>
      <c r="G80" s="215" t="str">
        <f t="shared" ca="1" si="4"/>
        <v/>
      </c>
      <c r="H80" s="216" t="str">
        <f t="shared" ca="1" si="4"/>
        <v/>
      </c>
      <c r="I80" s="195" t="str">
        <f t="shared" ca="1" si="3"/>
        <v/>
      </c>
      <c r="J80" s="54"/>
    </row>
    <row r="81" spans="1:10">
      <c r="A81" s="1"/>
      <c r="B81" s="205">
        <v>18</v>
      </c>
      <c r="C81" s="207" t="str">
        <f t="shared" ref="C81:H95" ca="1" si="5">IF(E24="O",CONCATENATE($C24," ",$D24),"")</f>
        <v/>
      </c>
      <c r="D81" s="207" t="str">
        <f t="shared" ca="1" si="5"/>
        <v/>
      </c>
      <c r="E81" s="207" t="str">
        <f t="shared" ca="1" si="5"/>
        <v/>
      </c>
      <c r="F81" s="207" t="str">
        <f t="shared" ca="1" si="5"/>
        <v/>
      </c>
      <c r="G81" s="207" t="str">
        <f t="shared" ca="1" si="5"/>
        <v/>
      </c>
      <c r="H81" s="208" t="str">
        <f t="shared" ca="1" si="5"/>
        <v/>
      </c>
      <c r="I81" s="195" t="str">
        <f t="shared" ca="1" si="3"/>
        <v/>
      </c>
      <c r="J81" s="54"/>
    </row>
    <row r="82" spans="1:10">
      <c r="A82" s="1"/>
      <c r="B82" s="213">
        <v>19</v>
      </c>
      <c r="C82" s="215" t="str">
        <f t="shared" ca="1" si="5"/>
        <v/>
      </c>
      <c r="D82" s="215" t="str">
        <f t="shared" ca="1" si="5"/>
        <v/>
      </c>
      <c r="E82" s="215" t="str">
        <f t="shared" ca="1" si="5"/>
        <v/>
      </c>
      <c r="F82" s="215" t="str">
        <f t="shared" ca="1" si="5"/>
        <v/>
      </c>
      <c r="G82" s="215" t="str">
        <f t="shared" ca="1" si="5"/>
        <v/>
      </c>
      <c r="H82" s="216" t="str">
        <f t="shared" ca="1" si="5"/>
        <v/>
      </c>
      <c r="I82" s="195" t="str">
        <f t="shared" ca="1" si="3"/>
        <v/>
      </c>
      <c r="J82" s="54"/>
    </row>
    <row r="83" spans="1:10">
      <c r="A83" s="1"/>
      <c r="B83" s="205">
        <v>20</v>
      </c>
      <c r="C83" s="207" t="str">
        <f t="shared" ca="1" si="5"/>
        <v/>
      </c>
      <c r="D83" s="207" t="str">
        <f t="shared" ca="1" si="5"/>
        <v/>
      </c>
      <c r="E83" s="207" t="str">
        <f t="shared" ca="1" si="5"/>
        <v/>
      </c>
      <c r="F83" s="207" t="str">
        <f t="shared" ca="1" si="5"/>
        <v/>
      </c>
      <c r="G83" s="207" t="str">
        <f t="shared" ca="1" si="5"/>
        <v/>
      </c>
      <c r="H83" s="208" t="str">
        <f t="shared" ca="1" si="5"/>
        <v/>
      </c>
      <c r="I83" s="195" t="str">
        <f t="shared" ca="1" si="3"/>
        <v/>
      </c>
      <c r="J83" s="54"/>
    </row>
    <row r="84" spans="1:10">
      <c r="A84" s="1"/>
      <c r="B84" s="213">
        <v>21</v>
      </c>
      <c r="C84" s="215" t="str">
        <f t="shared" ca="1" si="5"/>
        <v/>
      </c>
      <c r="D84" s="215" t="str">
        <f t="shared" ca="1" si="5"/>
        <v/>
      </c>
      <c r="E84" s="215" t="str">
        <f t="shared" ca="1" si="5"/>
        <v/>
      </c>
      <c r="F84" s="215" t="str">
        <f t="shared" ca="1" si="5"/>
        <v/>
      </c>
      <c r="G84" s="215" t="str">
        <f t="shared" ca="1" si="5"/>
        <v/>
      </c>
      <c r="H84" s="216" t="str">
        <f t="shared" ca="1" si="5"/>
        <v/>
      </c>
      <c r="I84" s="195" t="str">
        <f t="shared" ca="1" si="3"/>
        <v/>
      </c>
      <c r="J84" s="54"/>
    </row>
    <row r="85" spans="1:10">
      <c r="A85" s="1"/>
      <c r="B85" s="205">
        <v>22</v>
      </c>
      <c r="C85" s="207" t="str">
        <f t="shared" ca="1" si="5"/>
        <v/>
      </c>
      <c r="D85" s="207" t="str">
        <f t="shared" ca="1" si="5"/>
        <v/>
      </c>
      <c r="E85" s="207" t="str">
        <f t="shared" ca="1" si="5"/>
        <v/>
      </c>
      <c r="F85" s="207" t="str">
        <f t="shared" ca="1" si="5"/>
        <v/>
      </c>
      <c r="G85" s="207" t="str">
        <f t="shared" ca="1" si="5"/>
        <v/>
      </c>
      <c r="H85" s="208" t="str">
        <f t="shared" ca="1" si="5"/>
        <v/>
      </c>
      <c r="I85" s="195" t="str">
        <f t="shared" ca="1" si="3"/>
        <v/>
      </c>
      <c r="J85" s="54"/>
    </row>
    <row r="86" spans="1:10">
      <c r="A86" s="1"/>
      <c r="B86" s="213">
        <v>23</v>
      </c>
      <c r="C86" s="215" t="str">
        <f t="shared" ca="1" si="5"/>
        <v/>
      </c>
      <c r="D86" s="215" t="str">
        <f t="shared" ca="1" si="5"/>
        <v/>
      </c>
      <c r="E86" s="215" t="str">
        <f t="shared" ca="1" si="5"/>
        <v/>
      </c>
      <c r="F86" s="215" t="str">
        <f t="shared" ca="1" si="5"/>
        <v/>
      </c>
      <c r="G86" s="215" t="str">
        <f t="shared" ca="1" si="5"/>
        <v/>
      </c>
      <c r="H86" s="216" t="str">
        <f t="shared" ca="1" si="5"/>
        <v/>
      </c>
      <c r="I86" s="195" t="str">
        <f t="shared" ca="1" si="3"/>
        <v/>
      </c>
      <c r="J86" s="54"/>
    </row>
    <row r="87" spans="1:10">
      <c r="A87" s="1"/>
      <c r="B87" s="205">
        <v>24</v>
      </c>
      <c r="C87" s="207" t="str">
        <f t="shared" ca="1" si="5"/>
        <v/>
      </c>
      <c r="D87" s="207" t="str">
        <f t="shared" ca="1" si="5"/>
        <v/>
      </c>
      <c r="E87" s="207" t="str">
        <f t="shared" ca="1" si="5"/>
        <v/>
      </c>
      <c r="F87" s="207" t="str">
        <f t="shared" ca="1" si="5"/>
        <v/>
      </c>
      <c r="G87" s="207" t="str">
        <f t="shared" ca="1" si="5"/>
        <v/>
      </c>
      <c r="H87" s="208" t="str">
        <f t="shared" ca="1" si="5"/>
        <v/>
      </c>
      <c r="I87" s="195" t="str">
        <f t="shared" ca="1" si="3"/>
        <v/>
      </c>
      <c r="J87" s="54"/>
    </row>
    <row r="88" spans="1:10">
      <c r="A88" s="1"/>
      <c r="B88" s="32">
        <v>25</v>
      </c>
      <c r="C88" s="215" t="str">
        <f t="shared" ca="1" si="5"/>
        <v/>
      </c>
      <c r="D88" s="215" t="str">
        <f t="shared" ca="1" si="5"/>
        <v/>
      </c>
      <c r="E88" s="215" t="str">
        <f t="shared" ca="1" si="5"/>
        <v/>
      </c>
      <c r="F88" s="215" t="str">
        <f t="shared" ca="1" si="5"/>
        <v/>
      </c>
      <c r="G88" s="215" t="str">
        <f t="shared" ca="1" si="5"/>
        <v/>
      </c>
      <c r="H88" s="216" t="str">
        <f t="shared" ca="1" si="5"/>
        <v/>
      </c>
      <c r="I88" s="195" t="str">
        <f t="shared" ca="1" si="3"/>
        <v/>
      </c>
      <c r="J88" s="54"/>
    </row>
    <row r="89" spans="1:10">
      <c r="A89" s="1"/>
      <c r="B89" s="205">
        <v>26</v>
      </c>
      <c r="C89" s="207" t="str">
        <f t="shared" ca="1" si="5"/>
        <v/>
      </c>
      <c r="D89" s="207" t="str">
        <f t="shared" ca="1" si="5"/>
        <v/>
      </c>
      <c r="E89" s="207" t="str">
        <f t="shared" ca="1" si="5"/>
        <v/>
      </c>
      <c r="F89" s="207" t="str">
        <f t="shared" ca="1" si="5"/>
        <v/>
      </c>
      <c r="G89" s="207" t="str">
        <f t="shared" ca="1" si="5"/>
        <v/>
      </c>
      <c r="H89" s="208" t="str">
        <f t="shared" ca="1" si="5"/>
        <v/>
      </c>
      <c r="I89" s="195" t="str">
        <f t="shared" ca="1" si="3"/>
        <v/>
      </c>
      <c r="J89" s="54"/>
    </row>
    <row r="90" spans="1:10">
      <c r="A90" s="1"/>
      <c r="B90" s="213">
        <v>27</v>
      </c>
      <c r="C90" s="215" t="str">
        <f t="shared" ca="1" si="5"/>
        <v/>
      </c>
      <c r="D90" s="215" t="str">
        <f t="shared" ca="1" si="5"/>
        <v/>
      </c>
      <c r="E90" s="215" t="str">
        <f t="shared" ca="1" si="5"/>
        <v/>
      </c>
      <c r="F90" s="215" t="str">
        <f t="shared" ca="1" si="5"/>
        <v/>
      </c>
      <c r="G90" s="215" t="str">
        <f t="shared" ca="1" si="5"/>
        <v/>
      </c>
      <c r="H90" s="216" t="str">
        <f t="shared" ca="1" si="5"/>
        <v/>
      </c>
      <c r="I90" s="195" t="str">
        <f t="shared" ca="1" si="3"/>
        <v/>
      </c>
      <c r="J90" s="54"/>
    </row>
    <row r="91" spans="1:10">
      <c r="A91" s="1"/>
      <c r="B91" s="205">
        <v>28</v>
      </c>
      <c r="C91" s="207" t="str">
        <f t="shared" ca="1" si="5"/>
        <v/>
      </c>
      <c r="D91" s="207" t="str">
        <f t="shared" ca="1" si="5"/>
        <v/>
      </c>
      <c r="E91" s="207" t="str">
        <f t="shared" ca="1" si="5"/>
        <v/>
      </c>
      <c r="F91" s="207" t="str">
        <f t="shared" ca="1" si="5"/>
        <v/>
      </c>
      <c r="G91" s="207" t="str">
        <f t="shared" ca="1" si="5"/>
        <v/>
      </c>
      <c r="H91" s="208" t="str">
        <f t="shared" ca="1" si="5"/>
        <v/>
      </c>
      <c r="I91" s="195" t="str">
        <f t="shared" ca="1" si="3"/>
        <v/>
      </c>
      <c r="J91" s="54"/>
    </row>
    <row r="92" spans="1:10">
      <c r="A92" s="1"/>
      <c r="B92" s="213">
        <v>29</v>
      </c>
      <c r="C92" s="215" t="str">
        <f t="shared" ca="1" si="5"/>
        <v/>
      </c>
      <c r="D92" s="215" t="str">
        <f t="shared" ca="1" si="5"/>
        <v/>
      </c>
      <c r="E92" s="215" t="str">
        <f t="shared" ca="1" si="5"/>
        <v/>
      </c>
      <c r="F92" s="215" t="str">
        <f t="shared" ca="1" si="5"/>
        <v/>
      </c>
      <c r="G92" s="215" t="str">
        <f t="shared" ca="1" si="5"/>
        <v/>
      </c>
      <c r="H92" s="216" t="str">
        <f t="shared" ca="1" si="5"/>
        <v/>
      </c>
      <c r="I92" s="195" t="str">
        <f t="shared" ca="1" si="3"/>
        <v/>
      </c>
      <c r="J92" s="54"/>
    </row>
    <row r="93" spans="1:10">
      <c r="A93" s="1"/>
      <c r="B93" s="205">
        <v>30</v>
      </c>
      <c r="C93" s="207" t="str">
        <f t="shared" ca="1" si="5"/>
        <v/>
      </c>
      <c r="D93" s="207" t="str">
        <f t="shared" ca="1" si="5"/>
        <v/>
      </c>
      <c r="E93" s="207" t="str">
        <f t="shared" ca="1" si="5"/>
        <v/>
      </c>
      <c r="F93" s="207" t="str">
        <f t="shared" ca="1" si="5"/>
        <v/>
      </c>
      <c r="G93" s="207" t="str">
        <f t="shared" ca="1" si="5"/>
        <v/>
      </c>
      <c r="H93" s="208" t="str">
        <f t="shared" ca="1" si="5"/>
        <v/>
      </c>
      <c r="I93" s="195" t="str">
        <f t="shared" ca="1" si="3"/>
        <v/>
      </c>
      <c r="J93" s="54"/>
    </row>
    <row r="94" spans="1:10">
      <c r="A94" s="1"/>
      <c r="B94" s="213">
        <v>31</v>
      </c>
      <c r="C94" s="215" t="str">
        <f t="shared" ca="1" si="5"/>
        <v/>
      </c>
      <c r="D94" s="215" t="str">
        <f t="shared" ca="1" si="5"/>
        <v/>
      </c>
      <c r="E94" s="215" t="str">
        <f t="shared" ca="1" si="5"/>
        <v/>
      </c>
      <c r="F94" s="215" t="str">
        <f t="shared" ca="1" si="5"/>
        <v/>
      </c>
      <c r="G94" s="215" t="str">
        <f t="shared" ca="1" si="5"/>
        <v/>
      </c>
      <c r="H94" s="216" t="str">
        <f t="shared" ca="1" si="5"/>
        <v/>
      </c>
      <c r="I94" s="195" t="str">
        <f t="shared" ca="1" si="3"/>
        <v/>
      </c>
      <c r="J94" s="54"/>
    </row>
    <row r="95" spans="1:10" ht="15.75" thickBot="1">
      <c r="A95" s="1"/>
      <c r="B95" s="252">
        <v>32</v>
      </c>
      <c r="C95" s="253" t="str">
        <f t="shared" ca="1" si="5"/>
        <v/>
      </c>
      <c r="D95" s="253" t="str">
        <f t="shared" ca="1" si="5"/>
        <v/>
      </c>
      <c r="E95" s="253" t="str">
        <f t="shared" ca="1" si="5"/>
        <v/>
      </c>
      <c r="F95" s="253" t="str">
        <f t="shared" ca="1" si="5"/>
        <v/>
      </c>
      <c r="G95" s="253" t="str">
        <f t="shared" ca="1" si="5"/>
        <v/>
      </c>
      <c r="H95" s="254" t="str">
        <f t="shared" ca="1" si="5"/>
        <v/>
      </c>
      <c r="I95" s="195" t="str">
        <f t="shared" ca="1" si="3"/>
        <v/>
      </c>
      <c r="J95" s="54"/>
    </row>
    <row r="96" spans="1:10" ht="24" thickBot="1">
      <c r="A96" s="8"/>
      <c r="B96" s="255">
        <f ca="1">SUM(C96:H96)</f>
        <v>0</v>
      </c>
      <c r="C96" s="256">
        <f ca="1">E40</f>
        <v>0</v>
      </c>
      <c r="D96" s="256">
        <f t="shared" ref="D96:H96" ca="1" si="6">F40</f>
        <v>0</v>
      </c>
      <c r="E96" s="256">
        <f t="shared" ca="1" si="6"/>
        <v>0</v>
      </c>
      <c r="F96" s="256">
        <f t="shared" ca="1" si="6"/>
        <v>0</v>
      </c>
      <c r="G96" s="256">
        <f t="shared" ca="1" si="6"/>
        <v>0</v>
      </c>
      <c r="H96" s="257">
        <f t="shared" ca="1" si="6"/>
        <v>0</v>
      </c>
      <c r="I96" s="8"/>
      <c r="J96" s="54"/>
    </row>
    <row r="97" spans="1:9">
      <c r="A97" s="37"/>
      <c r="B97" s="37"/>
      <c r="C97" s="37"/>
      <c r="D97" s="37"/>
      <c r="E97" s="195"/>
      <c r="F97" s="195"/>
      <c r="G97" s="195"/>
      <c r="H97" s="195"/>
      <c r="I97" s="195"/>
    </row>
  </sheetData>
  <mergeCells count="1">
    <mergeCell ref="B4:D4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97"/>
  <sheetViews>
    <sheetView workbookViewId="0">
      <selection activeCell="I38" sqref="I38"/>
    </sheetView>
  </sheetViews>
  <sheetFormatPr baseColWidth="10" defaultRowHeight="15"/>
  <cols>
    <col min="1" max="1" width="5.42578125" style="54" customWidth="1"/>
    <col min="2" max="2" width="10.5703125" style="54" customWidth="1"/>
    <col min="3" max="3" width="20.85546875" style="54" customWidth="1"/>
    <col min="4" max="4" width="19.140625" style="54" customWidth="1"/>
    <col min="5" max="10" width="20.140625" style="187" customWidth="1"/>
    <col min="11" max="11" width="11.42578125" style="187"/>
    <col min="12" max="16384" width="11.42578125" style="54"/>
  </cols>
  <sheetData>
    <row r="1" spans="1:11" ht="15" customHeight="1">
      <c r="A1" s="1"/>
      <c r="B1" s="1"/>
      <c r="C1" s="1"/>
      <c r="D1" s="1"/>
      <c r="E1" s="193"/>
      <c r="F1" s="3"/>
      <c r="G1" s="3"/>
      <c r="H1" s="3"/>
      <c r="I1" s="3"/>
      <c r="J1" s="3"/>
      <c r="K1" s="3"/>
    </row>
    <row r="2" spans="1:11" ht="19.5" customHeight="1">
      <c r="A2" s="1"/>
      <c r="B2" s="192" t="str">
        <f>'Bilan de la classe'!C2</f>
        <v>BAC PRO - Seconde</v>
      </c>
      <c r="C2" s="217"/>
      <c r="D2" s="217" t="str">
        <f>'Bilan de la classe'!F2</f>
        <v xml:space="preserve"> A RENSEIGNER DANS LA FEUILLE "LISTE ELEVES"</v>
      </c>
      <c r="E2" s="218"/>
      <c r="F2" s="219"/>
      <c r="G2" s="194"/>
      <c r="H2" s="194"/>
      <c r="I2" s="194"/>
      <c r="J2" s="194"/>
      <c r="K2" s="194"/>
    </row>
    <row r="3" spans="1:11" ht="23.25">
      <c r="A3" s="1"/>
      <c r="B3" s="199"/>
      <c r="C3" s="200"/>
      <c r="D3" s="1"/>
      <c r="E3" s="193"/>
      <c r="F3" s="264"/>
      <c r="G3" s="264"/>
      <c r="H3" s="264"/>
      <c r="I3" s="264"/>
      <c r="J3" s="194"/>
      <c r="K3" s="194"/>
    </row>
    <row r="4" spans="1:11" ht="23.25" customHeight="1">
      <c r="A4" s="1"/>
      <c r="B4" s="302" t="str">
        <f>'Bilan de la classe'!G6</f>
        <v>Géométrie du calcul</v>
      </c>
      <c r="C4" s="302"/>
      <c r="D4" s="302"/>
      <c r="E4" s="193"/>
      <c r="F4" s="195"/>
      <c r="G4" s="195"/>
      <c r="H4" s="195"/>
      <c r="I4" s="195"/>
      <c r="J4" s="195"/>
      <c r="K4" s="195"/>
    </row>
    <row r="5" spans="1:11" ht="14.25" customHeight="1" thickBot="1">
      <c r="A5" s="1"/>
      <c r="B5" s="6"/>
      <c r="C5" s="6"/>
      <c r="D5" s="1"/>
      <c r="E5" s="194"/>
      <c r="F5" s="195"/>
      <c r="G5" s="195"/>
      <c r="H5" s="195"/>
      <c r="I5" s="195"/>
      <c r="J5" s="195"/>
      <c r="K5" s="195"/>
    </row>
    <row r="6" spans="1:11" s="187" customFormat="1" ht="18" customHeight="1" thickBot="1">
      <c r="A6" s="3"/>
      <c r="B6" s="6"/>
      <c r="C6" s="227" t="s">
        <v>4</v>
      </c>
      <c r="D6" s="228" t="s">
        <v>5</v>
      </c>
      <c r="E6" s="225" t="s">
        <v>166</v>
      </c>
      <c r="F6" s="225" t="s">
        <v>167</v>
      </c>
      <c r="G6" s="225" t="s">
        <v>168</v>
      </c>
      <c r="H6" s="225" t="s">
        <v>169</v>
      </c>
      <c r="I6" s="225" t="s">
        <v>170</v>
      </c>
      <c r="J6" s="226" t="s">
        <v>171</v>
      </c>
      <c r="K6" s="195"/>
    </row>
    <row r="7" spans="1:11" ht="18" customHeight="1">
      <c r="A7" s="1"/>
      <c r="B7" s="201">
        <v>1</v>
      </c>
      <c r="C7" s="202" t="str">
        <f>'Liste élèves'!D5</f>
        <v>NOM1</v>
      </c>
      <c r="D7" s="202" t="str">
        <f>'Liste élèves'!E5</f>
        <v>Prénom1</v>
      </c>
      <c r="E7" s="203" t="str">
        <f ca="1">IF('Bilan de la classe'!$G7=E$6,"O","")</f>
        <v/>
      </c>
      <c r="F7" s="203" t="str">
        <f ca="1">IF('Bilan de la classe'!$G7=F$6,"O","")</f>
        <v/>
      </c>
      <c r="G7" s="203" t="str">
        <f ca="1">IF('Bilan de la classe'!$G7=G$6,"O","")</f>
        <v/>
      </c>
      <c r="H7" s="203" t="str">
        <f ca="1">IF('Bilan de la classe'!$G7=H$6,"O","")</f>
        <v/>
      </c>
      <c r="I7" s="203" t="str">
        <f ca="1">IF('Bilan de la classe'!$G7=I$6,"O","")</f>
        <v/>
      </c>
      <c r="J7" s="204" t="str">
        <f ca="1">IF('Bilan de la classe'!$G7=J$6,"O","")</f>
        <v/>
      </c>
      <c r="K7" s="195" t="str">
        <f ca="1">IF(E7="O",1,IF(F7="O",2,IF(G7="O",3,IF(H7="O",4,IF(I7="O",5,IF(J7="O",6,""))))))</f>
        <v/>
      </c>
    </row>
    <row r="8" spans="1:11" ht="18" customHeight="1">
      <c r="A8" s="1"/>
      <c r="B8" s="205">
        <v>2</v>
      </c>
      <c r="C8" s="206" t="str">
        <f>'Liste élèves'!D6</f>
        <v>NOM2</v>
      </c>
      <c r="D8" s="206" t="str">
        <f>'Liste élèves'!E6</f>
        <v>Prénom2</v>
      </c>
      <c r="E8" s="207" t="str">
        <f ca="1">IF('Bilan de la classe'!$G8=E$6,"O","")</f>
        <v/>
      </c>
      <c r="F8" s="207" t="str">
        <f ca="1">IF('Bilan de la classe'!$G8=F$6,"O","")</f>
        <v/>
      </c>
      <c r="G8" s="207" t="str">
        <f ca="1">IF('Bilan de la classe'!$G8=G$6,"O","")</f>
        <v/>
      </c>
      <c r="H8" s="207" t="str">
        <f ca="1">IF('Bilan de la classe'!$G8=H$6,"O","")</f>
        <v/>
      </c>
      <c r="I8" s="207" t="str">
        <f ca="1">IF('Bilan de la classe'!$G8=I$6,"O","")</f>
        <v/>
      </c>
      <c r="J8" s="208" t="str">
        <f ca="1">IF('Bilan de la classe'!$G8=J$6,"O","")</f>
        <v/>
      </c>
      <c r="K8" s="195" t="str">
        <f t="shared" ref="K8:K38" ca="1" si="0">IF(E8="O",1,IF(F8="O",2,IF(G8="O",3,IF(H8="O",4,IF(I8="O",5,IF(J8="O",6,""))))))</f>
        <v/>
      </c>
    </row>
    <row r="9" spans="1:11" ht="18" customHeight="1">
      <c r="A9" s="1"/>
      <c r="B9" s="213">
        <v>3</v>
      </c>
      <c r="C9" s="214" t="str">
        <f>'Liste élèves'!D7</f>
        <v>NOM3</v>
      </c>
      <c r="D9" s="214" t="str">
        <f>'Liste élèves'!E7</f>
        <v>Prénom3</v>
      </c>
      <c r="E9" s="215" t="str">
        <f ca="1">IF('Bilan de la classe'!$G9=E$6,"O","")</f>
        <v/>
      </c>
      <c r="F9" s="215" t="str">
        <f ca="1">IF('Bilan de la classe'!$G9=F$6,"O","")</f>
        <v/>
      </c>
      <c r="G9" s="215" t="str">
        <f ca="1">IF('Bilan de la classe'!$G9=G$6,"O","")</f>
        <v/>
      </c>
      <c r="H9" s="215" t="str">
        <f ca="1">IF('Bilan de la classe'!$G9=H$6,"O","")</f>
        <v/>
      </c>
      <c r="I9" s="215" t="str">
        <f ca="1">IF('Bilan de la classe'!$G9=I$6,"O","")</f>
        <v/>
      </c>
      <c r="J9" s="216" t="str">
        <f ca="1">IF('Bilan de la classe'!$G9=J$6,"O","")</f>
        <v/>
      </c>
      <c r="K9" s="195" t="str">
        <f t="shared" ca="1" si="0"/>
        <v/>
      </c>
    </row>
    <row r="10" spans="1:11" ht="18" customHeight="1">
      <c r="A10" s="1"/>
      <c r="B10" s="205">
        <v>4</v>
      </c>
      <c r="C10" s="206" t="str">
        <f>'Liste élèves'!D8</f>
        <v>NOM4</v>
      </c>
      <c r="D10" s="206" t="str">
        <f>'Liste élèves'!E8</f>
        <v>Prénom4</v>
      </c>
      <c r="E10" s="207" t="str">
        <f ca="1">IF('Bilan de la classe'!$G10=E$6,"O","")</f>
        <v/>
      </c>
      <c r="F10" s="207" t="str">
        <f ca="1">IF('Bilan de la classe'!$G10=F$6,"O","")</f>
        <v/>
      </c>
      <c r="G10" s="207" t="str">
        <f ca="1">IF('Bilan de la classe'!$G10=G$6,"O","")</f>
        <v/>
      </c>
      <c r="H10" s="207" t="str">
        <f ca="1">IF('Bilan de la classe'!$G10=H$6,"O","")</f>
        <v/>
      </c>
      <c r="I10" s="207" t="str">
        <f ca="1">IF('Bilan de la classe'!$G10=I$6,"O","")</f>
        <v/>
      </c>
      <c r="J10" s="208" t="str">
        <f ca="1">IF('Bilan de la classe'!$G10=J$6,"O","")</f>
        <v/>
      </c>
      <c r="K10" s="195" t="str">
        <f t="shared" ca="1" si="0"/>
        <v/>
      </c>
    </row>
    <row r="11" spans="1:11" ht="18" customHeight="1">
      <c r="A11" s="1"/>
      <c r="B11" s="213">
        <v>5</v>
      </c>
      <c r="C11" s="214" t="str">
        <f>'Liste élèves'!D9</f>
        <v>NOM5</v>
      </c>
      <c r="D11" s="214" t="str">
        <f>'Liste élèves'!E9</f>
        <v>Prénom5</v>
      </c>
      <c r="E11" s="215" t="str">
        <f ca="1">IF('Bilan de la classe'!$G11=E$6,"O","")</f>
        <v/>
      </c>
      <c r="F11" s="215" t="str">
        <f ca="1">IF('Bilan de la classe'!$G11=F$6,"O","")</f>
        <v/>
      </c>
      <c r="G11" s="215" t="str">
        <f ca="1">IF('Bilan de la classe'!$G11=G$6,"O","")</f>
        <v/>
      </c>
      <c r="H11" s="215" t="str">
        <f ca="1">IF('Bilan de la classe'!$G11=H$6,"O","")</f>
        <v/>
      </c>
      <c r="I11" s="215" t="str">
        <f ca="1">IF('Bilan de la classe'!$G11=I$6,"O","")</f>
        <v/>
      </c>
      <c r="J11" s="216" t="str">
        <f ca="1">IF('Bilan de la classe'!$G11=J$6,"O","")</f>
        <v/>
      </c>
      <c r="K11" s="195" t="str">
        <f t="shared" ca="1" si="0"/>
        <v/>
      </c>
    </row>
    <row r="12" spans="1:11" ht="18" customHeight="1">
      <c r="A12" s="1"/>
      <c r="B12" s="205">
        <v>6</v>
      </c>
      <c r="C12" s="206" t="str">
        <f>'Liste élèves'!D10</f>
        <v>NOM6</v>
      </c>
      <c r="D12" s="206" t="str">
        <f>'Liste élèves'!E10</f>
        <v>Prénom6</v>
      </c>
      <c r="E12" s="207" t="str">
        <f ca="1">IF('Bilan de la classe'!$G12=$E$6,"O","")</f>
        <v/>
      </c>
      <c r="F12" s="207" t="str">
        <f ca="1">IF('Bilan de la classe'!$G12=F$6,"O","")</f>
        <v/>
      </c>
      <c r="G12" s="207" t="str">
        <f ca="1">IF('Bilan de la classe'!$G12=G$6,"O","")</f>
        <v/>
      </c>
      <c r="H12" s="207" t="str">
        <f ca="1">IF('Bilan de la classe'!$G12=H$6,"O","")</f>
        <v/>
      </c>
      <c r="I12" s="207" t="str">
        <f ca="1">IF('Bilan de la classe'!$G12=I$6,"O","")</f>
        <v/>
      </c>
      <c r="J12" s="208" t="str">
        <f ca="1">IF('Bilan de la classe'!$G12=J$6,"O","")</f>
        <v/>
      </c>
      <c r="K12" s="195" t="str">
        <f t="shared" ca="1" si="0"/>
        <v/>
      </c>
    </row>
    <row r="13" spans="1:11" ht="18" customHeight="1">
      <c r="A13" s="1"/>
      <c r="B13" s="213">
        <v>7</v>
      </c>
      <c r="C13" s="214" t="str">
        <f>'Liste élèves'!D11</f>
        <v>NOM7</v>
      </c>
      <c r="D13" s="214" t="str">
        <f>'Liste élèves'!E11</f>
        <v>Prénom7</v>
      </c>
      <c r="E13" s="215" t="str">
        <f ca="1">IF('Bilan de la classe'!$G13=$E$6,"O","")</f>
        <v/>
      </c>
      <c r="F13" s="215" t="str">
        <f ca="1">IF('Bilan de la classe'!$G13=F$6,"O","")</f>
        <v/>
      </c>
      <c r="G13" s="215" t="str">
        <f ca="1">IF('Bilan de la classe'!$G13=G$6,"O","")</f>
        <v/>
      </c>
      <c r="H13" s="215" t="str">
        <f ca="1">IF('Bilan de la classe'!$G13=H$6,"O","")</f>
        <v/>
      </c>
      <c r="I13" s="215" t="str">
        <f ca="1">IF('Bilan de la classe'!$G13=I$6,"O","")</f>
        <v/>
      </c>
      <c r="J13" s="216" t="str">
        <f ca="1">IF('Bilan de la classe'!$G13=J$6,"O","")</f>
        <v/>
      </c>
      <c r="K13" s="195" t="str">
        <f t="shared" ca="1" si="0"/>
        <v/>
      </c>
    </row>
    <row r="14" spans="1:11" ht="18" customHeight="1">
      <c r="A14" s="1"/>
      <c r="B14" s="205">
        <v>8</v>
      </c>
      <c r="C14" s="206" t="str">
        <f>'Liste élèves'!D12</f>
        <v>NOM8</v>
      </c>
      <c r="D14" s="206" t="str">
        <f>'Liste élèves'!E12</f>
        <v>Prénom8</v>
      </c>
      <c r="E14" s="207" t="str">
        <f ca="1">IF('Bilan de la classe'!$G14=$E$6,"O","")</f>
        <v/>
      </c>
      <c r="F14" s="207" t="str">
        <f ca="1">IF('Bilan de la classe'!$G14=F$6,"O","")</f>
        <v/>
      </c>
      <c r="G14" s="207" t="str">
        <f ca="1">IF('Bilan de la classe'!$G14=G$6,"O","")</f>
        <v/>
      </c>
      <c r="H14" s="207" t="str">
        <f ca="1">IF('Bilan de la classe'!$G14=H$6,"O","")</f>
        <v/>
      </c>
      <c r="I14" s="207" t="str">
        <f ca="1">IF('Bilan de la classe'!$G14=I$6,"O","")</f>
        <v/>
      </c>
      <c r="J14" s="208" t="str">
        <f ca="1">IF('Bilan de la classe'!$G14=J$6,"O","")</f>
        <v/>
      </c>
      <c r="K14" s="195" t="str">
        <f t="shared" ca="1" si="0"/>
        <v/>
      </c>
    </row>
    <row r="15" spans="1:11" ht="18" customHeight="1">
      <c r="A15" s="1"/>
      <c r="B15" s="213">
        <v>9</v>
      </c>
      <c r="C15" s="214" t="str">
        <f>'Liste élèves'!D13</f>
        <v>NOM9</v>
      </c>
      <c r="D15" s="214" t="str">
        <f>'Liste élèves'!E13</f>
        <v>Prénom9</v>
      </c>
      <c r="E15" s="215" t="str">
        <f ca="1">IF('Bilan de la classe'!$G15=$E$6,"O","")</f>
        <v/>
      </c>
      <c r="F15" s="215" t="str">
        <f ca="1">IF('Bilan de la classe'!$G15=F$6,"O","")</f>
        <v/>
      </c>
      <c r="G15" s="215" t="str">
        <f ca="1">IF('Bilan de la classe'!$G15=G$6,"O","")</f>
        <v/>
      </c>
      <c r="H15" s="215" t="str">
        <f ca="1">IF('Bilan de la classe'!$G15=H$6,"O","")</f>
        <v/>
      </c>
      <c r="I15" s="215" t="str">
        <f ca="1">IF('Bilan de la classe'!$G15=I$6,"O","")</f>
        <v/>
      </c>
      <c r="J15" s="216" t="str">
        <f ca="1">IF('Bilan de la classe'!$G15=J$6,"O","")</f>
        <v/>
      </c>
      <c r="K15" s="195" t="str">
        <f t="shared" ca="1" si="0"/>
        <v/>
      </c>
    </row>
    <row r="16" spans="1:11" ht="18" customHeight="1">
      <c r="A16" s="1"/>
      <c r="B16" s="205">
        <v>10</v>
      </c>
      <c r="C16" s="206" t="str">
        <f>'Liste élèves'!D14</f>
        <v>NOM10</v>
      </c>
      <c r="D16" s="206" t="str">
        <f>'Liste élèves'!E14</f>
        <v>Prénom10</v>
      </c>
      <c r="E16" s="207" t="str">
        <f ca="1">IF('Bilan de la classe'!$G16=$E$6,"O","")</f>
        <v/>
      </c>
      <c r="F16" s="207" t="str">
        <f ca="1">IF('Bilan de la classe'!$G16=F$6,"O","")</f>
        <v/>
      </c>
      <c r="G16" s="207" t="str">
        <f ca="1">IF('Bilan de la classe'!$G16=G$6,"O","")</f>
        <v/>
      </c>
      <c r="H16" s="207" t="str">
        <f ca="1">IF('Bilan de la classe'!$G16=H$6,"O","")</f>
        <v/>
      </c>
      <c r="I16" s="207" t="str">
        <f ca="1">IF('Bilan de la classe'!$G16=I$6,"O","")</f>
        <v/>
      </c>
      <c r="J16" s="208" t="str">
        <f ca="1">IF('Bilan de la classe'!$G16=J$6,"O","")</f>
        <v/>
      </c>
      <c r="K16" s="195" t="str">
        <f t="shared" ca="1" si="0"/>
        <v/>
      </c>
    </row>
    <row r="17" spans="1:11" ht="18" customHeight="1">
      <c r="A17" s="1"/>
      <c r="B17" s="213">
        <v>11</v>
      </c>
      <c r="C17" s="214" t="str">
        <f>'Liste élèves'!D15</f>
        <v>NOM11</v>
      </c>
      <c r="D17" s="214" t="str">
        <f>'Liste élèves'!E15</f>
        <v>Prénom11</v>
      </c>
      <c r="E17" s="215" t="str">
        <f ca="1">IF('Bilan de la classe'!$G17=$E$6,"O","")</f>
        <v/>
      </c>
      <c r="F17" s="215" t="str">
        <f ca="1">IF('Bilan de la classe'!$G17=F$6,"O","")</f>
        <v/>
      </c>
      <c r="G17" s="215" t="str">
        <f ca="1">IF('Bilan de la classe'!$G17=G$6,"O","")</f>
        <v/>
      </c>
      <c r="H17" s="215" t="str">
        <f ca="1">IF('Bilan de la classe'!$G17=H$6,"O","")</f>
        <v/>
      </c>
      <c r="I17" s="215" t="str">
        <f ca="1">IF('Bilan de la classe'!$G17=I$6,"O","")</f>
        <v/>
      </c>
      <c r="J17" s="216" t="str">
        <f ca="1">IF('Bilan de la classe'!$G17=J$6,"O","")</f>
        <v/>
      </c>
      <c r="K17" s="195" t="str">
        <f t="shared" ca="1" si="0"/>
        <v/>
      </c>
    </row>
    <row r="18" spans="1:11" ht="18" customHeight="1">
      <c r="A18" s="1"/>
      <c r="B18" s="205">
        <v>12</v>
      </c>
      <c r="C18" s="206" t="str">
        <f>'Liste élèves'!D16</f>
        <v>NOM12</v>
      </c>
      <c r="D18" s="206" t="str">
        <f>'Liste élèves'!E16</f>
        <v>Prénom12</v>
      </c>
      <c r="E18" s="207" t="str">
        <f ca="1">IF('Bilan de la classe'!$G18=$E$6,"O","")</f>
        <v/>
      </c>
      <c r="F18" s="207" t="str">
        <f ca="1">IF('Bilan de la classe'!$G18=F$6,"O","")</f>
        <v/>
      </c>
      <c r="G18" s="207" t="str">
        <f ca="1">IF('Bilan de la classe'!$G18=G$6,"O","")</f>
        <v/>
      </c>
      <c r="H18" s="207" t="str">
        <f ca="1">IF('Bilan de la classe'!$G18=H$6,"O","")</f>
        <v/>
      </c>
      <c r="I18" s="207" t="str">
        <f ca="1">IF('Bilan de la classe'!$G18=I$6,"O","")</f>
        <v/>
      </c>
      <c r="J18" s="208" t="str">
        <f ca="1">IF('Bilan de la classe'!$G18=J$6,"O","")</f>
        <v/>
      </c>
      <c r="K18" s="195" t="str">
        <f t="shared" ca="1" si="0"/>
        <v/>
      </c>
    </row>
    <row r="19" spans="1:11" ht="18" customHeight="1">
      <c r="A19" s="1"/>
      <c r="B19" s="213">
        <v>13</v>
      </c>
      <c r="C19" s="214" t="str">
        <f>'Liste élèves'!D17</f>
        <v>NOM13</v>
      </c>
      <c r="D19" s="214" t="str">
        <f>'Liste élèves'!E17</f>
        <v>Prénom13</v>
      </c>
      <c r="E19" s="215" t="str">
        <f ca="1">IF('Bilan de la classe'!$G19=$E$6,"O","")</f>
        <v/>
      </c>
      <c r="F19" s="215" t="str">
        <f ca="1">IF('Bilan de la classe'!$G19=F$6,"O","")</f>
        <v/>
      </c>
      <c r="G19" s="215" t="str">
        <f ca="1">IF('Bilan de la classe'!$G19=G$6,"O","")</f>
        <v/>
      </c>
      <c r="H19" s="215" t="str">
        <f ca="1">IF('Bilan de la classe'!$G19=H$6,"O","")</f>
        <v/>
      </c>
      <c r="I19" s="215" t="str">
        <f ca="1">IF('Bilan de la classe'!$G19=I$6,"O","")</f>
        <v/>
      </c>
      <c r="J19" s="216" t="str">
        <f ca="1">IF('Bilan de la classe'!$G19=J$6,"O","")</f>
        <v/>
      </c>
      <c r="K19" s="195" t="str">
        <f t="shared" ca="1" si="0"/>
        <v/>
      </c>
    </row>
    <row r="20" spans="1:11" ht="18" customHeight="1">
      <c r="A20" s="1"/>
      <c r="B20" s="205">
        <v>14</v>
      </c>
      <c r="C20" s="206" t="str">
        <f>'Liste élèves'!D18</f>
        <v>NOM14</v>
      </c>
      <c r="D20" s="206" t="str">
        <f>'Liste élèves'!E18</f>
        <v>Prénom14</v>
      </c>
      <c r="E20" s="207" t="str">
        <f ca="1">IF('Bilan de la classe'!$G20=$E$6,"O","")</f>
        <v/>
      </c>
      <c r="F20" s="207" t="str">
        <f ca="1">IF('Bilan de la classe'!$G20=F$6,"O","")</f>
        <v/>
      </c>
      <c r="G20" s="207" t="str">
        <f ca="1">IF('Bilan de la classe'!$G20=G$6,"O","")</f>
        <v/>
      </c>
      <c r="H20" s="207" t="str">
        <f ca="1">IF('Bilan de la classe'!$G20=H$6,"O","")</f>
        <v/>
      </c>
      <c r="I20" s="207" t="str">
        <f ca="1">IF('Bilan de la classe'!$G20=I$6,"O","")</f>
        <v/>
      </c>
      <c r="J20" s="208" t="str">
        <f ca="1">IF('Bilan de la classe'!$G20=J$6,"O","")</f>
        <v/>
      </c>
      <c r="K20" s="195" t="str">
        <f t="shared" ca="1" si="0"/>
        <v/>
      </c>
    </row>
    <row r="21" spans="1:11" ht="18" customHeight="1">
      <c r="A21" s="1"/>
      <c r="B21" s="213">
        <v>15</v>
      </c>
      <c r="C21" s="214" t="str">
        <f>'Liste élèves'!D19</f>
        <v>NOM15</v>
      </c>
      <c r="D21" s="214" t="str">
        <f>'Liste élèves'!E19</f>
        <v>Prénom15</v>
      </c>
      <c r="E21" s="215" t="str">
        <f ca="1">IF('Bilan de la classe'!$G21=$E$6,"O","")</f>
        <v/>
      </c>
      <c r="F21" s="215" t="str">
        <f ca="1">IF('Bilan de la classe'!$G21=F$6,"O","")</f>
        <v/>
      </c>
      <c r="G21" s="215" t="str">
        <f ca="1">IF('Bilan de la classe'!$G21=G$6,"O","")</f>
        <v/>
      </c>
      <c r="H21" s="215" t="str">
        <f ca="1">IF('Bilan de la classe'!$G21=H$6,"O","")</f>
        <v/>
      </c>
      <c r="I21" s="215" t="str">
        <f ca="1">IF('Bilan de la classe'!$G21=I$6,"O","")</f>
        <v/>
      </c>
      <c r="J21" s="216" t="str">
        <f ca="1">IF('Bilan de la classe'!$G21=J$6,"O","")</f>
        <v/>
      </c>
      <c r="K21" s="195" t="str">
        <f t="shared" ca="1" si="0"/>
        <v/>
      </c>
    </row>
    <row r="22" spans="1:11" ht="18" customHeight="1">
      <c r="A22" s="1"/>
      <c r="B22" s="205">
        <v>16</v>
      </c>
      <c r="C22" s="206" t="str">
        <f>'Liste élèves'!D20</f>
        <v>NOM16</v>
      </c>
      <c r="D22" s="206" t="str">
        <f>'Liste élèves'!E20</f>
        <v>Prénom16</v>
      </c>
      <c r="E22" s="207" t="str">
        <f ca="1">IF('Bilan de la classe'!$G22=$E$6,"O","")</f>
        <v/>
      </c>
      <c r="F22" s="207" t="str">
        <f ca="1">IF('Bilan de la classe'!$G22=F$6,"O","")</f>
        <v/>
      </c>
      <c r="G22" s="207" t="str">
        <f ca="1">IF('Bilan de la classe'!$G22=G$6,"O","")</f>
        <v/>
      </c>
      <c r="H22" s="207" t="str">
        <f ca="1">IF('Bilan de la classe'!$G22=H$6,"O","")</f>
        <v/>
      </c>
      <c r="I22" s="207" t="str">
        <f ca="1">IF('Bilan de la classe'!$G22=I$6,"O","")</f>
        <v/>
      </c>
      <c r="J22" s="208" t="str">
        <f ca="1">IF('Bilan de la classe'!$G22=J$6,"O","")</f>
        <v/>
      </c>
      <c r="K22" s="195" t="str">
        <f t="shared" ca="1" si="0"/>
        <v/>
      </c>
    </row>
    <row r="23" spans="1:11" ht="18" customHeight="1">
      <c r="A23" s="1"/>
      <c r="B23" s="213">
        <v>17</v>
      </c>
      <c r="C23" s="214" t="str">
        <f>'Liste élèves'!D21</f>
        <v>NOM17</v>
      </c>
      <c r="D23" s="214" t="str">
        <f>'Liste élèves'!E21</f>
        <v>Prénom17</v>
      </c>
      <c r="E23" s="215" t="str">
        <f ca="1">IF('Bilan de la classe'!$G23=$E$6,"O","")</f>
        <v/>
      </c>
      <c r="F23" s="215" t="str">
        <f ca="1">IF('Bilan de la classe'!$G23=F$6,"O","")</f>
        <v/>
      </c>
      <c r="G23" s="215" t="str">
        <f ca="1">IF('Bilan de la classe'!$G23=G$6,"O","")</f>
        <v/>
      </c>
      <c r="H23" s="215" t="str">
        <f ca="1">IF('Bilan de la classe'!$G23=H$6,"O","")</f>
        <v/>
      </c>
      <c r="I23" s="215" t="str">
        <f ca="1">IF('Bilan de la classe'!$G23=I$6,"O","")</f>
        <v/>
      </c>
      <c r="J23" s="216" t="str">
        <f ca="1">IF('Bilan de la classe'!$G23=J$6,"O","")</f>
        <v/>
      </c>
      <c r="K23" s="195" t="str">
        <f t="shared" ca="1" si="0"/>
        <v/>
      </c>
    </row>
    <row r="24" spans="1:11" ht="18" customHeight="1">
      <c r="A24" s="1"/>
      <c r="B24" s="205">
        <v>18</v>
      </c>
      <c r="C24" s="206" t="str">
        <f>'Liste élèves'!D22</f>
        <v>NOM18</v>
      </c>
      <c r="D24" s="206" t="str">
        <f>'Liste élèves'!E22</f>
        <v>Prénom18</v>
      </c>
      <c r="E24" s="207" t="str">
        <f ca="1">IF('Bilan de la classe'!$G24=$E$6,"O","")</f>
        <v/>
      </c>
      <c r="F24" s="207" t="str">
        <f ca="1">IF('Bilan de la classe'!$G24=F$6,"O","")</f>
        <v/>
      </c>
      <c r="G24" s="207" t="str">
        <f ca="1">IF('Bilan de la classe'!$G24=G$6,"O","")</f>
        <v/>
      </c>
      <c r="H24" s="207" t="str">
        <f ca="1">IF('Bilan de la classe'!$G24=H$6,"O","")</f>
        <v/>
      </c>
      <c r="I24" s="207" t="str">
        <f ca="1">IF('Bilan de la classe'!$G24=I$6,"O","")</f>
        <v/>
      </c>
      <c r="J24" s="208" t="str">
        <f ca="1">IF('Bilan de la classe'!$G24=J$6,"O","")</f>
        <v/>
      </c>
      <c r="K24" s="195" t="str">
        <f t="shared" ca="1" si="0"/>
        <v/>
      </c>
    </row>
    <row r="25" spans="1:11" ht="18" customHeight="1">
      <c r="A25" s="1"/>
      <c r="B25" s="213">
        <v>19</v>
      </c>
      <c r="C25" s="214" t="str">
        <f>'Liste élèves'!D23</f>
        <v>NOM19</v>
      </c>
      <c r="D25" s="214" t="str">
        <f>'Liste élèves'!E23</f>
        <v>Prénom19</v>
      </c>
      <c r="E25" s="215" t="str">
        <f ca="1">IF('Bilan de la classe'!$G25=$E$6,"O","")</f>
        <v/>
      </c>
      <c r="F25" s="215" t="str">
        <f ca="1">IF('Bilan de la classe'!$G25=F$6,"O","")</f>
        <v/>
      </c>
      <c r="G25" s="215" t="str">
        <f ca="1">IF('Bilan de la classe'!$G25=G$6,"O","")</f>
        <v/>
      </c>
      <c r="H25" s="215" t="str">
        <f ca="1">IF('Bilan de la classe'!$G25=H$6,"O","")</f>
        <v/>
      </c>
      <c r="I25" s="215" t="str">
        <f ca="1">IF('Bilan de la classe'!$G25=I$6,"O","")</f>
        <v/>
      </c>
      <c r="J25" s="216" t="str">
        <f ca="1">IF('Bilan de la classe'!$G25=J$6,"O","")</f>
        <v/>
      </c>
      <c r="K25" s="195" t="str">
        <f t="shared" ca="1" si="0"/>
        <v/>
      </c>
    </row>
    <row r="26" spans="1:11" ht="18" customHeight="1">
      <c r="A26" s="1"/>
      <c r="B26" s="205">
        <v>20</v>
      </c>
      <c r="C26" s="206" t="str">
        <f>'Liste élèves'!D24</f>
        <v>NOM20</v>
      </c>
      <c r="D26" s="206" t="str">
        <f>'Liste élèves'!E24</f>
        <v>Prénom20</v>
      </c>
      <c r="E26" s="207" t="str">
        <f ca="1">IF('Bilan de la classe'!$G26=$E$6,"O","")</f>
        <v/>
      </c>
      <c r="F26" s="207" t="str">
        <f ca="1">IF('Bilan de la classe'!$G26=F$6,"O","")</f>
        <v/>
      </c>
      <c r="G26" s="207" t="str">
        <f ca="1">IF('Bilan de la classe'!$G26=G$6,"O","")</f>
        <v/>
      </c>
      <c r="H26" s="207" t="str">
        <f ca="1">IF('Bilan de la classe'!$G26=H$6,"O","")</f>
        <v/>
      </c>
      <c r="I26" s="207" t="str">
        <f ca="1">IF('Bilan de la classe'!$G26=I$6,"O","")</f>
        <v/>
      </c>
      <c r="J26" s="208" t="str">
        <f ca="1">IF('Bilan de la classe'!$G26=J$6,"O","")</f>
        <v/>
      </c>
      <c r="K26" s="195" t="str">
        <f t="shared" ca="1" si="0"/>
        <v/>
      </c>
    </row>
    <row r="27" spans="1:11" ht="18" customHeight="1">
      <c r="A27" s="1"/>
      <c r="B27" s="213">
        <v>21</v>
      </c>
      <c r="C27" s="214" t="str">
        <f>'Liste élèves'!D25</f>
        <v>NOM21</v>
      </c>
      <c r="D27" s="214" t="str">
        <f>'Liste élèves'!E25</f>
        <v>Prénom21</v>
      </c>
      <c r="E27" s="215" t="str">
        <f ca="1">IF('Bilan de la classe'!$G27=$E$6,"O","")</f>
        <v/>
      </c>
      <c r="F27" s="215" t="str">
        <f ca="1">IF('Bilan de la classe'!$G27=F$6,"O","")</f>
        <v/>
      </c>
      <c r="G27" s="215" t="str">
        <f ca="1">IF('Bilan de la classe'!$G27=G$6,"O","")</f>
        <v/>
      </c>
      <c r="H27" s="215" t="str">
        <f ca="1">IF('Bilan de la classe'!$G27=H$6,"O","")</f>
        <v/>
      </c>
      <c r="I27" s="215" t="str">
        <f ca="1">IF('Bilan de la classe'!$G27=I$6,"O","")</f>
        <v/>
      </c>
      <c r="J27" s="216" t="str">
        <f ca="1">IF('Bilan de la classe'!$G27=J$6,"O","")</f>
        <v/>
      </c>
      <c r="K27" s="195" t="str">
        <f t="shared" ca="1" si="0"/>
        <v/>
      </c>
    </row>
    <row r="28" spans="1:11" ht="18" customHeight="1">
      <c r="A28" s="1"/>
      <c r="B28" s="205">
        <v>22</v>
      </c>
      <c r="C28" s="206" t="str">
        <f>'Liste élèves'!D26</f>
        <v>NOM22</v>
      </c>
      <c r="D28" s="206" t="str">
        <f>'Liste élèves'!E26</f>
        <v>Prénom22</v>
      </c>
      <c r="E28" s="207" t="str">
        <f ca="1">IF('Bilan de la classe'!$G28=$E$6,"O","")</f>
        <v/>
      </c>
      <c r="F28" s="207" t="str">
        <f ca="1">IF('Bilan de la classe'!$G28=F$6,"O","")</f>
        <v/>
      </c>
      <c r="G28" s="207" t="str">
        <f ca="1">IF('Bilan de la classe'!$G28=G$6,"O","")</f>
        <v/>
      </c>
      <c r="H28" s="207" t="str">
        <f ca="1">IF('Bilan de la classe'!$G28=H$6,"O","")</f>
        <v/>
      </c>
      <c r="I28" s="207" t="str">
        <f ca="1">IF('Bilan de la classe'!$G28=I$6,"O","")</f>
        <v/>
      </c>
      <c r="J28" s="208" t="str">
        <f ca="1">IF('Bilan de la classe'!$G28=J$6,"O","")</f>
        <v/>
      </c>
      <c r="K28" s="195" t="str">
        <f t="shared" ca="1" si="0"/>
        <v/>
      </c>
    </row>
    <row r="29" spans="1:11" ht="18" customHeight="1">
      <c r="A29" s="1"/>
      <c r="B29" s="213">
        <v>23</v>
      </c>
      <c r="C29" s="214" t="str">
        <f>'Liste élèves'!D27</f>
        <v>NOM23</v>
      </c>
      <c r="D29" s="214" t="str">
        <f>'Liste élèves'!E27</f>
        <v>Prénom23</v>
      </c>
      <c r="E29" s="215" t="str">
        <f ca="1">IF('Bilan de la classe'!$G29=$E$6,"O","")</f>
        <v/>
      </c>
      <c r="F29" s="215" t="str">
        <f ca="1">IF('Bilan de la classe'!$G29=F$6,"O","")</f>
        <v/>
      </c>
      <c r="G29" s="215" t="str">
        <f ca="1">IF('Bilan de la classe'!$G29=G$6,"O","")</f>
        <v/>
      </c>
      <c r="H29" s="215" t="str">
        <f ca="1">IF('Bilan de la classe'!$G29=H$6,"O","")</f>
        <v/>
      </c>
      <c r="I29" s="215" t="str">
        <f ca="1">IF('Bilan de la classe'!$G29=I$6,"O","")</f>
        <v/>
      </c>
      <c r="J29" s="216" t="str">
        <f ca="1">IF('Bilan de la classe'!$G29=J$6,"O","")</f>
        <v/>
      </c>
      <c r="K29" s="195" t="str">
        <f t="shared" ca="1" si="0"/>
        <v/>
      </c>
    </row>
    <row r="30" spans="1:11" ht="18" customHeight="1">
      <c r="A30" s="1"/>
      <c r="B30" s="205">
        <v>24</v>
      </c>
      <c r="C30" s="206" t="str">
        <f>'Liste élèves'!D28</f>
        <v>NOM24</v>
      </c>
      <c r="D30" s="206" t="str">
        <f>'Liste élèves'!E28</f>
        <v>Prénom24</v>
      </c>
      <c r="E30" s="207" t="str">
        <f ca="1">IF('Bilan de la classe'!$G30=$E$6,"O","")</f>
        <v/>
      </c>
      <c r="F30" s="207" t="str">
        <f ca="1">IF('Bilan de la classe'!$G30=F$6,"O","")</f>
        <v/>
      </c>
      <c r="G30" s="207" t="str">
        <f ca="1">IF('Bilan de la classe'!$G30=G$6,"O","")</f>
        <v/>
      </c>
      <c r="H30" s="207" t="str">
        <f ca="1">IF('Bilan de la classe'!$G30=H$6,"O","")</f>
        <v/>
      </c>
      <c r="I30" s="207" t="str">
        <f ca="1">IF('Bilan de la classe'!$G30=I$6,"O","")</f>
        <v/>
      </c>
      <c r="J30" s="208" t="str">
        <f ca="1">IF('Bilan de la classe'!$G30=J$6,"O","")</f>
        <v/>
      </c>
      <c r="K30" s="195" t="str">
        <f t="shared" ca="1" si="0"/>
        <v/>
      </c>
    </row>
    <row r="31" spans="1:11" ht="18" customHeight="1">
      <c r="A31" s="1"/>
      <c r="B31" s="32">
        <v>25</v>
      </c>
      <c r="C31" s="214" t="str">
        <f>'Liste élèves'!D29</f>
        <v>NOM25</v>
      </c>
      <c r="D31" s="214" t="str">
        <f>'Liste élèves'!E29</f>
        <v>Prénom25</v>
      </c>
      <c r="E31" s="215" t="str">
        <f ca="1">IF('Bilan de la classe'!$G31=$E$6,"O","")</f>
        <v/>
      </c>
      <c r="F31" s="215" t="str">
        <f ca="1">IF('Bilan de la classe'!$G31=F$6,"O","")</f>
        <v/>
      </c>
      <c r="G31" s="215" t="str">
        <f ca="1">IF('Bilan de la classe'!$G31=G$6,"O","")</f>
        <v/>
      </c>
      <c r="H31" s="215" t="str">
        <f ca="1">IF('Bilan de la classe'!$G31=H$6,"O","")</f>
        <v/>
      </c>
      <c r="I31" s="215" t="str">
        <f ca="1">IF('Bilan de la classe'!$G31=I$6,"O","")</f>
        <v/>
      </c>
      <c r="J31" s="216" t="str">
        <f ca="1">IF('Bilan de la classe'!$G31=J$6,"O","")</f>
        <v/>
      </c>
      <c r="K31" s="195" t="str">
        <f t="shared" ca="1" si="0"/>
        <v/>
      </c>
    </row>
    <row r="32" spans="1:11" ht="18" customHeight="1">
      <c r="A32" s="1"/>
      <c r="B32" s="205">
        <v>26</v>
      </c>
      <c r="C32" s="206" t="str">
        <f>'Liste élèves'!D30</f>
        <v>NOM26</v>
      </c>
      <c r="D32" s="206" t="str">
        <f>'Liste élèves'!E30</f>
        <v>Prénom26</v>
      </c>
      <c r="E32" s="207" t="str">
        <f ca="1">IF('Bilan de la classe'!$G32=$E$6,"O","")</f>
        <v/>
      </c>
      <c r="F32" s="207" t="str">
        <f ca="1">IF('Bilan de la classe'!$G32=F$6,"O","")</f>
        <v/>
      </c>
      <c r="G32" s="207" t="str">
        <f ca="1">IF('Bilan de la classe'!$G32=G$6,"O","")</f>
        <v/>
      </c>
      <c r="H32" s="207" t="str">
        <f ca="1">IF('Bilan de la classe'!$G32=H$6,"O","")</f>
        <v/>
      </c>
      <c r="I32" s="207" t="str">
        <f ca="1">IF('Bilan de la classe'!$G32=I$6,"O","")</f>
        <v/>
      </c>
      <c r="J32" s="208" t="str">
        <f ca="1">IF('Bilan de la classe'!$G32=J$6,"O","")</f>
        <v/>
      </c>
      <c r="K32" s="195" t="str">
        <f t="shared" ca="1" si="0"/>
        <v/>
      </c>
    </row>
    <row r="33" spans="1:11" ht="18" customHeight="1">
      <c r="A33" s="1"/>
      <c r="B33" s="213">
        <v>27</v>
      </c>
      <c r="C33" s="214" t="str">
        <f>'Liste élèves'!D31</f>
        <v>NOM27</v>
      </c>
      <c r="D33" s="214" t="str">
        <f>'Liste élèves'!E31</f>
        <v>Prénom27</v>
      </c>
      <c r="E33" s="215" t="str">
        <f ca="1">IF('Bilan de la classe'!$G33=$E$6,"O","")</f>
        <v/>
      </c>
      <c r="F33" s="215" t="str">
        <f ca="1">IF('Bilan de la classe'!$G33=F$6,"O","")</f>
        <v/>
      </c>
      <c r="G33" s="215" t="str">
        <f ca="1">IF('Bilan de la classe'!$G33=G$6,"O","")</f>
        <v/>
      </c>
      <c r="H33" s="215" t="str">
        <f ca="1">IF('Bilan de la classe'!$G33=H$6,"O","")</f>
        <v/>
      </c>
      <c r="I33" s="215" t="str">
        <f ca="1">IF('Bilan de la classe'!$G33=I$6,"O","")</f>
        <v/>
      </c>
      <c r="J33" s="216" t="str">
        <f ca="1">IF('Bilan de la classe'!$G33=J$6,"O","")</f>
        <v/>
      </c>
      <c r="K33" s="195" t="str">
        <f t="shared" ca="1" si="0"/>
        <v/>
      </c>
    </row>
    <row r="34" spans="1:11" ht="18" customHeight="1">
      <c r="A34" s="1"/>
      <c r="B34" s="205">
        <v>28</v>
      </c>
      <c r="C34" s="206" t="str">
        <f>'Liste élèves'!D32</f>
        <v>NOM28</v>
      </c>
      <c r="D34" s="206" t="str">
        <f>'Liste élèves'!E32</f>
        <v>Prénom28</v>
      </c>
      <c r="E34" s="207" t="str">
        <f ca="1">IF('Bilan de la classe'!$G34=$E$6,"O","")</f>
        <v/>
      </c>
      <c r="F34" s="207" t="str">
        <f ca="1">IF('Bilan de la classe'!$G34=F$6,"O","")</f>
        <v/>
      </c>
      <c r="G34" s="207" t="str">
        <f ca="1">IF('Bilan de la classe'!$G34=G$6,"O","")</f>
        <v/>
      </c>
      <c r="H34" s="207" t="str">
        <f ca="1">IF('Bilan de la classe'!$G34=H$6,"O","")</f>
        <v/>
      </c>
      <c r="I34" s="207" t="str">
        <f ca="1">IF('Bilan de la classe'!$G34=I$6,"O","")</f>
        <v/>
      </c>
      <c r="J34" s="208" t="str">
        <f ca="1">IF('Bilan de la classe'!$G34=J$6,"O","")</f>
        <v/>
      </c>
      <c r="K34" s="195" t="str">
        <f t="shared" ca="1" si="0"/>
        <v/>
      </c>
    </row>
    <row r="35" spans="1:11" ht="18" customHeight="1">
      <c r="A35" s="1"/>
      <c r="B35" s="213">
        <v>29</v>
      </c>
      <c r="C35" s="214" t="str">
        <f>'Liste élèves'!D33</f>
        <v>NOM29</v>
      </c>
      <c r="D35" s="214" t="str">
        <f>'Liste élèves'!E33</f>
        <v>Prénom29</v>
      </c>
      <c r="E35" s="215" t="str">
        <f ca="1">IF('Bilan de la classe'!$G35=$E$6,"O","")</f>
        <v/>
      </c>
      <c r="F35" s="215" t="str">
        <f ca="1">IF('Bilan de la classe'!$G35=F$6,"O","")</f>
        <v/>
      </c>
      <c r="G35" s="215" t="str">
        <f ca="1">IF('Bilan de la classe'!$G35=G$6,"O","")</f>
        <v/>
      </c>
      <c r="H35" s="215" t="str">
        <f ca="1">IF('Bilan de la classe'!$G35=H$6,"O","")</f>
        <v/>
      </c>
      <c r="I35" s="215" t="str">
        <f ca="1">IF('Bilan de la classe'!$G35=I$6,"O","")</f>
        <v/>
      </c>
      <c r="J35" s="216" t="str">
        <f ca="1">IF('Bilan de la classe'!$G35=J$6,"O","")</f>
        <v/>
      </c>
      <c r="K35" s="195" t="str">
        <f t="shared" ca="1" si="0"/>
        <v/>
      </c>
    </row>
    <row r="36" spans="1:11" ht="18" customHeight="1">
      <c r="A36" s="1"/>
      <c r="B36" s="205">
        <v>30</v>
      </c>
      <c r="C36" s="206" t="str">
        <f>'Liste élèves'!D34</f>
        <v>NOM30</v>
      </c>
      <c r="D36" s="206" t="str">
        <f>'Liste élèves'!E34</f>
        <v>Prénom30</v>
      </c>
      <c r="E36" s="207" t="str">
        <f ca="1">IF('Bilan de la classe'!$G36=$E$6,"O","")</f>
        <v/>
      </c>
      <c r="F36" s="207" t="str">
        <f ca="1">IF('Bilan de la classe'!$G36=F$6,"O","")</f>
        <v/>
      </c>
      <c r="G36" s="207" t="str">
        <f ca="1">IF('Bilan de la classe'!$G36=G$6,"O","")</f>
        <v/>
      </c>
      <c r="H36" s="207" t="str">
        <f ca="1">IF('Bilan de la classe'!$G36=H$6,"O","")</f>
        <v/>
      </c>
      <c r="I36" s="207" t="str">
        <f ca="1">IF('Bilan de la classe'!$G36=I$6,"O","")</f>
        <v/>
      </c>
      <c r="J36" s="208" t="str">
        <f ca="1">IF('Bilan de la classe'!$G36=J$6,"O","")</f>
        <v/>
      </c>
      <c r="K36" s="195" t="str">
        <f t="shared" ca="1" si="0"/>
        <v/>
      </c>
    </row>
    <row r="37" spans="1:11" ht="18" customHeight="1">
      <c r="A37" s="1"/>
      <c r="B37" s="213">
        <v>31</v>
      </c>
      <c r="C37" s="214" t="str">
        <f>'Liste élèves'!D35</f>
        <v>NOM31</v>
      </c>
      <c r="D37" s="214" t="str">
        <f>'Liste élèves'!E35</f>
        <v>Prénom31</v>
      </c>
      <c r="E37" s="215" t="str">
        <f ca="1">IF('Bilan de la classe'!$G37=$E$6,"O","")</f>
        <v/>
      </c>
      <c r="F37" s="215" t="str">
        <f ca="1">IF('Bilan de la classe'!$G37=F$6,"O","")</f>
        <v/>
      </c>
      <c r="G37" s="215" t="str">
        <f ca="1">IF('Bilan de la classe'!$G37=G$6,"O","")</f>
        <v/>
      </c>
      <c r="H37" s="215" t="str">
        <f ca="1">IF('Bilan de la classe'!$G37=H$6,"O","")</f>
        <v/>
      </c>
      <c r="I37" s="215" t="str">
        <f ca="1">IF('Bilan de la classe'!$G37=I$6,"O","")</f>
        <v/>
      </c>
      <c r="J37" s="216" t="str">
        <f ca="1">IF('Bilan de la classe'!$G37=J$6,"O","")</f>
        <v/>
      </c>
      <c r="K37" s="195" t="str">
        <f t="shared" ca="1" si="0"/>
        <v/>
      </c>
    </row>
    <row r="38" spans="1:11" ht="18" customHeight="1" thickBot="1">
      <c r="A38" s="1"/>
      <c r="B38" s="209">
        <v>32</v>
      </c>
      <c r="C38" s="210" t="str">
        <f>'Liste élèves'!D36</f>
        <v>NOM32</v>
      </c>
      <c r="D38" s="210" t="str">
        <f>'Liste élèves'!E36</f>
        <v>Prénom32</v>
      </c>
      <c r="E38" s="211" t="str">
        <f ca="1">IF('Bilan de la classe'!$G38=$E$6,"O","")</f>
        <v/>
      </c>
      <c r="F38" s="211" t="str">
        <f ca="1">IF('Bilan de la classe'!$G38=F$6,"O","")</f>
        <v/>
      </c>
      <c r="G38" s="211" t="str">
        <f ca="1">IF('Bilan de la classe'!$G38=G$6,"O","")</f>
        <v/>
      </c>
      <c r="H38" s="211" t="str">
        <f ca="1">IF('Bilan de la classe'!$G38=H$6,"O","")</f>
        <v/>
      </c>
      <c r="I38" s="211" t="str">
        <f ca="1">IF('Bilan de la classe'!$G38=I$6,"O","")</f>
        <v/>
      </c>
      <c r="J38" s="212" t="str">
        <f ca="1">IF('Bilan de la classe'!$G38=J$6,"O","")</f>
        <v/>
      </c>
      <c r="K38" s="195" t="str">
        <f t="shared" ca="1" si="0"/>
        <v/>
      </c>
    </row>
    <row r="39" spans="1:11" ht="15.75" customHeight="1">
      <c r="A39" s="1"/>
      <c r="B39" s="6"/>
      <c r="C39" s="6"/>
      <c r="D39" s="1"/>
      <c r="E39" s="194"/>
      <c r="F39" s="195"/>
      <c r="G39" s="195"/>
      <c r="H39" s="195"/>
      <c r="I39" s="195"/>
      <c r="J39" s="195"/>
      <c r="K39" s="195"/>
    </row>
    <row r="40" spans="1:11" s="198" customFormat="1" ht="20.25" customHeight="1">
      <c r="A40" s="8"/>
      <c r="B40" s="8"/>
      <c r="C40" s="8"/>
      <c r="D40" s="184"/>
      <c r="E40" s="196">
        <f ca="1">COUNTIF(E7:E38,"O")</f>
        <v>0</v>
      </c>
      <c r="F40" s="196">
        <f t="shared" ref="F40:J40" ca="1" si="1">COUNTIF(F7:F38,"O")</f>
        <v>0</v>
      </c>
      <c r="G40" s="196">
        <f t="shared" ca="1" si="1"/>
        <v>0</v>
      </c>
      <c r="H40" s="196">
        <f t="shared" ca="1" si="1"/>
        <v>0</v>
      </c>
      <c r="I40" s="196">
        <f t="shared" ca="1" si="1"/>
        <v>0</v>
      </c>
      <c r="J40" s="196">
        <f t="shared" ca="1" si="1"/>
        <v>0</v>
      </c>
      <c r="K40" s="197"/>
    </row>
    <row r="62" spans="1:10" ht="15.75" thickBot="1">
      <c r="A62" s="1"/>
      <c r="B62" s="6"/>
      <c r="C62" s="6"/>
      <c r="D62" s="1"/>
      <c r="E62" s="194"/>
      <c r="F62" s="195"/>
      <c r="G62" s="195"/>
      <c r="H62" s="195"/>
      <c r="I62" s="195"/>
    </row>
    <row r="63" spans="1:10" ht="15.75" thickBot="1">
      <c r="A63" s="3"/>
      <c r="B63" s="6"/>
      <c r="C63" s="225" t="s">
        <v>166</v>
      </c>
      <c r="D63" s="225" t="s">
        <v>167</v>
      </c>
      <c r="E63" s="225" t="s">
        <v>168</v>
      </c>
      <c r="F63" s="225" t="s">
        <v>169</v>
      </c>
      <c r="G63" s="225" t="s">
        <v>170</v>
      </c>
      <c r="H63" s="226" t="s">
        <v>171</v>
      </c>
      <c r="I63" s="195"/>
      <c r="J63" s="54"/>
    </row>
    <row r="64" spans="1:10">
      <c r="A64" s="1"/>
      <c r="B64" s="201">
        <v>1</v>
      </c>
      <c r="C64" s="203" t="str">
        <f ca="1">IF(E7="O",CONCATENATE($C7," ",$D7),"")</f>
        <v/>
      </c>
      <c r="D64" s="203" t="str">
        <f t="shared" ref="D64:H64" ca="1" si="2">IF(F7="O",CONCATENATE($C7," ",$D7),"")</f>
        <v/>
      </c>
      <c r="E64" s="203" t="str">
        <f t="shared" ca="1" si="2"/>
        <v/>
      </c>
      <c r="F64" s="203" t="str">
        <f t="shared" ca="1" si="2"/>
        <v/>
      </c>
      <c r="G64" s="203" t="str">
        <f t="shared" ca="1" si="2"/>
        <v/>
      </c>
      <c r="H64" s="204" t="str">
        <f t="shared" ca="1" si="2"/>
        <v/>
      </c>
      <c r="I64" s="195" t="str">
        <f t="shared" ref="I64:I95" ca="1" si="3">IF(C64="O",1,IF(D64="O",2,IF(E64="O",3,IF(F64="O",4,IF(G64="O",5,IF(H64="O",6,""))))))</f>
        <v/>
      </c>
      <c r="J64" s="54"/>
    </row>
    <row r="65" spans="1:10">
      <c r="A65" s="1"/>
      <c r="B65" s="205">
        <v>2</v>
      </c>
      <c r="C65" s="207" t="str">
        <f t="shared" ref="C65:H80" ca="1" si="4">IF(E8="O",CONCATENATE($C8," ",$D8),"")</f>
        <v/>
      </c>
      <c r="D65" s="207" t="str">
        <f t="shared" ca="1" si="4"/>
        <v/>
      </c>
      <c r="E65" s="207" t="str">
        <f t="shared" ca="1" si="4"/>
        <v/>
      </c>
      <c r="F65" s="207" t="str">
        <f t="shared" ca="1" si="4"/>
        <v/>
      </c>
      <c r="G65" s="207" t="str">
        <f t="shared" ca="1" si="4"/>
        <v/>
      </c>
      <c r="H65" s="208" t="str">
        <f t="shared" ca="1" si="4"/>
        <v/>
      </c>
      <c r="I65" s="195" t="str">
        <f t="shared" ca="1" si="3"/>
        <v/>
      </c>
      <c r="J65" s="54"/>
    </row>
    <row r="66" spans="1:10">
      <c r="A66" s="1"/>
      <c r="B66" s="213">
        <v>3</v>
      </c>
      <c r="C66" s="215" t="str">
        <f t="shared" ca="1" si="4"/>
        <v/>
      </c>
      <c r="D66" s="215" t="str">
        <f t="shared" ca="1" si="4"/>
        <v/>
      </c>
      <c r="E66" s="215" t="str">
        <f t="shared" ca="1" si="4"/>
        <v/>
      </c>
      <c r="F66" s="215" t="str">
        <f t="shared" ca="1" si="4"/>
        <v/>
      </c>
      <c r="G66" s="215" t="str">
        <f t="shared" ca="1" si="4"/>
        <v/>
      </c>
      <c r="H66" s="216" t="str">
        <f t="shared" ca="1" si="4"/>
        <v/>
      </c>
      <c r="I66" s="195" t="str">
        <f t="shared" ca="1" si="3"/>
        <v/>
      </c>
      <c r="J66" s="54"/>
    </row>
    <row r="67" spans="1:10">
      <c r="A67" s="1"/>
      <c r="B67" s="205">
        <v>4</v>
      </c>
      <c r="C67" s="207" t="str">
        <f t="shared" ca="1" si="4"/>
        <v/>
      </c>
      <c r="D67" s="207" t="str">
        <f t="shared" ca="1" si="4"/>
        <v/>
      </c>
      <c r="E67" s="207" t="str">
        <f t="shared" ca="1" si="4"/>
        <v/>
      </c>
      <c r="F67" s="207" t="str">
        <f t="shared" ca="1" si="4"/>
        <v/>
      </c>
      <c r="G67" s="207" t="str">
        <f t="shared" ca="1" si="4"/>
        <v/>
      </c>
      <c r="H67" s="208" t="str">
        <f t="shared" ca="1" si="4"/>
        <v/>
      </c>
      <c r="I67" s="195" t="str">
        <f t="shared" ca="1" si="3"/>
        <v/>
      </c>
      <c r="J67" s="54"/>
    </row>
    <row r="68" spans="1:10">
      <c r="A68" s="1"/>
      <c r="B68" s="213">
        <v>5</v>
      </c>
      <c r="C68" s="215" t="str">
        <f t="shared" ca="1" si="4"/>
        <v/>
      </c>
      <c r="D68" s="215" t="str">
        <f t="shared" ca="1" si="4"/>
        <v/>
      </c>
      <c r="E68" s="215" t="str">
        <f t="shared" ca="1" si="4"/>
        <v/>
      </c>
      <c r="F68" s="215" t="str">
        <f t="shared" ca="1" si="4"/>
        <v/>
      </c>
      <c r="G68" s="215" t="str">
        <f t="shared" ca="1" si="4"/>
        <v/>
      </c>
      <c r="H68" s="216" t="str">
        <f t="shared" ca="1" si="4"/>
        <v/>
      </c>
      <c r="I68" s="195" t="str">
        <f t="shared" ca="1" si="3"/>
        <v/>
      </c>
      <c r="J68" s="54"/>
    </row>
    <row r="69" spans="1:10">
      <c r="A69" s="1"/>
      <c r="B69" s="205">
        <v>6</v>
      </c>
      <c r="C69" s="207" t="str">
        <f t="shared" ca="1" si="4"/>
        <v/>
      </c>
      <c r="D69" s="207" t="str">
        <f t="shared" ca="1" si="4"/>
        <v/>
      </c>
      <c r="E69" s="207" t="str">
        <f t="shared" ca="1" si="4"/>
        <v/>
      </c>
      <c r="F69" s="207" t="str">
        <f t="shared" ca="1" si="4"/>
        <v/>
      </c>
      <c r="G69" s="207" t="str">
        <f t="shared" ca="1" si="4"/>
        <v/>
      </c>
      <c r="H69" s="208" t="str">
        <f t="shared" ca="1" si="4"/>
        <v/>
      </c>
      <c r="I69" s="195" t="str">
        <f t="shared" ca="1" si="3"/>
        <v/>
      </c>
      <c r="J69" s="54"/>
    </row>
    <row r="70" spans="1:10">
      <c r="A70" s="1"/>
      <c r="B70" s="213">
        <v>7</v>
      </c>
      <c r="C70" s="215" t="str">
        <f t="shared" ca="1" si="4"/>
        <v/>
      </c>
      <c r="D70" s="215" t="str">
        <f t="shared" ca="1" si="4"/>
        <v/>
      </c>
      <c r="E70" s="215" t="str">
        <f t="shared" ca="1" si="4"/>
        <v/>
      </c>
      <c r="F70" s="215" t="str">
        <f t="shared" ca="1" si="4"/>
        <v/>
      </c>
      <c r="G70" s="215" t="str">
        <f t="shared" ca="1" si="4"/>
        <v/>
      </c>
      <c r="H70" s="216" t="str">
        <f t="shared" ca="1" si="4"/>
        <v/>
      </c>
      <c r="I70" s="195" t="str">
        <f t="shared" ca="1" si="3"/>
        <v/>
      </c>
      <c r="J70" s="54"/>
    </row>
    <row r="71" spans="1:10">
      <c r="A71" s="1"/>
      <c r="B71" s="205">
        <v>8</v>
      </c>
      <c r="C71" s="207" t="str">
        <f t="shared" ca="1" si="4"/>
        <v/>
      </c>
      <c r="D71" s="207" t="str">
        <f t="shared" ca="1" si="4"/>
        <v/>
      </c>
      <c r="E71" s="207" t="str">
        <f t="shared" ca="1" si="4"/>
        <v/>
      </c>
      <c r="F71" s="207" t="str">
        <f t="shared" ca="1" si="4"/>
        <v/>
      </c>
      <c r="G71" s="207" t="str">
        <f t="shared" ca="1" si="4"/>
        <v/>
      </c>
      <c r="H71" s="208" t="str">
        <f t="shared" ca="1" si="4"/>
        <v/>
      </c>
      <c r="I71" s="195" t="str">
        <f t="shared" ca="1" si="3"/>
        <v/>
      </c>
      <c r="J71" s="54"/>
    </row>
    <row r="72" spans="1:10">
      <c r="A72" s="1"/>
      <c r="B72" s="213">
        <v>9</v>
      </c>
      <c r="C72" s="215" t="str">
        <f t="shared" ca="1" si="4"/>
        <v/>
      </c>
      <c r="D72" s="215" t="str">
        <f t="shared" ca="1" si="4"/>
        <v/>
      </c>
      <c r="E72" s="215" t="str">
        <f t="shared" ca="1" si="4"/>
        <v/>
      </c>
      <c r="F72" s="215" t="str">
        <f t="shared" ca="1" si="4"/>
        <v/>
      </c>
      <c r="G72" s="215" t="str">
        <f t="shared" ca="1" si="4"/>
        <v/>
      </c>
      <c r="H72" s="216" t="str">
        <f t="shared" ca="1" si="4"/>
        <v/>
      </c>
      <c r="I72" s="195" t="str">
        <f t="shared" ca="1" si="3"/>
        <v/>
      </c>
      <c r="J72" s="54"/>
    </row>
    <row r="73" spans="1:10">
      <c r="A73" s="1"/>
      <c r="B73" s="205">
        <v>10</v>
      </c>
      <c r="C73" s="207" t="str">
        <f t="shared" ca="1" si="4"/>
        <v/>
      </c>
      <c r="D73" s="207" t="str">
        <f t="shared" ca="1" si="4"/>
        <v/>
      </c>
      <c r="E73" s="207" t="str">
        <f t="shared" ca="1" si="4"/>
        <v/>
      </c>
      <c r="F73" s="207" t="str">
        <f t="shared" ca="1" si="4"/>
        <v/>
      </c>
      <c r="G73" s="207" t="str">
        <f t="shared" ca="1" si="4"/>
        <v/>
      </c>
      <c r="H73" s="208" t="str">
        <f t="shared" ca="1" si="4"/>
        <v/>
      </c>
      <c r="I73" s="195" t="str">
        <f t="shared" ca="1" si="3"/>
        <v/>
      </c>
      <c r="J73" s="54"/>
    </row>
    <row r="74" spans="1:10">
      <c r="A74" s="1"/>
      <c r="B74" s="213">
        <v>11</v>
      </c>
      <c r="C74" s="215" t="str">
        <f t="shared" ca="1" si="4"/>
        <v/>
      </c>
      <c r="D74" s="215" t="str">
        <f t="shared" ca="1" si="4"/>
        <v/>
      </c>
      <c r="E74" s="215" t="str">
        <f t="shared" ca="1" si="4"/>
        <v/>
      </c>
      <c r="F74" s="215" t="str">
        <f t="shared" ca="1" si="4"/>
        <v/>
      </c>
      <c r="G74" s="215" t="str">
        <f t="shared" ca="1" si="4"/>
        <v/>
      </c>
      <c r="H74" s="216" t="str">
        <f t="shared" ca="1" si="4"/>
        <v/>
      </c>
      <c r="I74" s="195" t="str">
        <f t="shared" ca="1" si="3"/>
        <v/>
      </c>
      <c r="J74" s="54"/>
    </row>
    <row r="75" spans="1:10">
      <c r="A75" s="1"/>
      <c r="B75" s="205">
        <v>12</v>
      </c>
      <c r="C75" s="207" t="str">
        <f t="shared" ca="1" si="4"/>
        <v/>
      </c>
      <c r="D75" s="207" t="str">
        <f t="shared" ca="1" si="4"/>
        <v/>
      </c>
      <c r="E75" s="207" t="str">
        <f t="shared" ca="1" si="4"/>
        <v/>
      </c>
      <c r="F75" s="207" t="str">
        <f t="shared" ca="1" si="4"/>
        <v/>
      </c>
      <c r="G75" s="207" t="str">
        <f t="shared" ca="1" si="4"/>
        <v/>
      </c>
      <c r="H75" s="208" t="str">
        <f t="shared" ca="1" si="4"/>
        <v/>
      </c>
      <c r="I75" s="195" t="str">
        <f t="shared" ca="1" si="3"/>
        <v/>
      </c>
      <c r="J75" s="54"/>
    </row>
    <row r="76" spans="1:10">
      <c r="A76" s="1"/>
      <c r="B76" s="213">
        <v>13</v>
      </c>
      <c r="C76" s="215" t="str">
        <f t="shared" ca="1" si="4"/>
        <v/>
      </c>
      <c r="D76" s="215" t="str">
        <f t="shared" ca="1" si="4"/>
        <v/>
      </c>
      <c r="E76" s="215" t="str">
        <f t="shared" ca="1" si="4"/>
        <v/>
      </c>
      <c r="F76" s="215" t="str">
        <f t="shared" ca="1" si="4"/>
        <v/>
      </c>
      <c r="G76" s="215" t="str">
        <f t="shared" ca="1" si="4"/>
        <v/>
      </c>
      <c r="H76" s="216" t="str">
        <f t="shared" ca="1" si="4"/>
        <v/>
      </c>
      <c r="I76" s="195" t="str">
        <f t="shared" ca="1" si="3"/>
        <v/>
      </c>
      <c r="J76" s="54"/>
    </row>
    <row r="77" spans="1:10">
      <c r="A77" s="1"/>
      <c r="B77" s="205">
        <v>14</v>
      </c>
      <c r="C77" s="207" t="str">
        <f t="shared" ca="1" si="4"/>
        <v/>
      </c>
      <c r="D77" s="207" t="str">
        <f t="shared" ca="1" si="4"/>
        <v/>
      </c>
      <c r="E77" s="207" t="str">
        <f t="shared" ca="1" si="4"/>
        <v/>
      </c>
      <c r="F77" s="207" t="str">
        <f t="shared" ca="1" si="4"/>
        <v/>
      </c>
      <c r="G77" s="207" t="str">
        <f t="shared" ca="1" si="4"/>
        <v/>
      </c>
      <c r="H77" s="208" t="str">
        <f t="shared" ca="1" si="4"/>
        <v/>
      </c>
      <c r="I77" s="195" t="str">
        <f t="shared" ca="1" si="3"/>
        <v/>
      </c>
      <c r="J77" s="54"/>
    </row>
    <row r="78" spans="1:10">
      <c r="A78" s="1"/>
      <c r="B78" s="213">
        <v>15</v>
      </c>
      <c r="C78" s="215" t="str">
        <f t="shared" ca="1" si="4"/>
        <v/>
      </c>
      <c r="D78" s="215" t="str">
        <f t="shared" ca="1" si="4"/>
        <v/>
      </c>
      <c r="E78" s="215" t="str">
        <f t="shared" ca="1" si="4"/>
        <v/>
      </c>
      <c r="F78" s="215" t="str">
        <f t="shared" ca="1" si="4"/>
        <v/>
      </c>
      <c r="G78" s="215" t="str">
        <f t="shared" ca="1" si="4"/>
        <v/>
      </c>
      <c r="H78" s="216" t="str">
        <f t="shared" ca="1" si="4"/>
        <v/>
      </c>
      <c r="I78" s="195" t="str">
        <f t="shared" ca="1" si="3"/>
        <v/>
      </c>
      <c r="J78" s="54"/>
    </row>
    <row r="79" spans="1:10">
      <c r="A79" s="1"/>
      <c r="B79" s="205">
        <v>16</v>
      </c>
      <c r="C79" s="207" t="str">
        <f t="shared" ca="1" si="4"/>
        <v/>
      </c>
      <c r="D79" s="207" t="str">
        <f t="shared" ca="1" si="4"/>
        <v/>
      </c>
      <c r="E79" s="207" t="str">
        <f t="shared" ca="1" si="4"/>
        <v/>
      </c>
      <c r="F79" s="207" t="str">
        <f t="shared" ca="1" si="4"/>
        <v/>
      </c>
      <c r="G79" s="207" t="str">
        <f t="shared" ca="1" si="4"/>
        <v/>
      </c>
      <c r="H79" s="208" t="str">
        <f t="shared" ca="1" si="4"/>
        <v/>
      </c>
      <c r="I79" s="195" t="str">
        <f t="shared" ca="1" si="3"/>
        <v/>
      </c>
      <c r="J79" s="54"/>
    </row>
    <row r="80" spans="1:10">
      <c r="A80" s="1"/>
      <c r="B80" s="213">
        <v>17</v>
      </c>
      <c r="C80" s="215" t="str">
        <f t="shared" ca="1" si="4"/>
        <v/>
      </c>
      <c r="D80" s="215" t="str">
        <f t="shared" ca="1" si="4"/>
        <v/>
      </c>
      <c r="E80" s="215" t="str">
        <f t="shared" ca="1" si="4"/>
        <v/>
      </c>
      <c r="F80" s="215" t="str">
        <f t="shared" ca="1" si="4"/>
        <v/>
      </c>
      <c r="G80" s="215" t="str">
        <f t="shared" ca="1" si="4"/>
        <v/>
      </c>
      <c r="H80" s="216" t="str">
        <f t="shared" ca="1" si="4"/>
        <v/>
      </c>
      <c r="I80" s="195" t="str">
        <f t="shared" ca="1" si="3"/>
        <v/>
      </c>
      <c r="J80" s="54"/>
    </row>
    <row r="81" spans="1:10">
      <c r="A81" s="1"/>
      <c r="B81" s="205">
        <v>18</v>
      </c>
      <c r="C81" s="207" t="str">
        <f t="shared" ref="C81:H95" ca="1" si="5">IF(E24="O",CONCATENATE($C24," ",$D24),"")</f>
        <v/>
      </c>
      <c r="D81" s="207" t="str">
        <f t="shared" ca="1" si="5"/>
        <v/>
      </c>
      <c r="E81" s="207" t="str">
        <f t="shared" ca="1" si="5"/>
        <v/>
      </c>
      <c r="F81" s="207" t="str">
        <f t="shared" ca="1" si="5"/>
        <v/>
      </c>
      <c r="G81" s="207" t="str">
        <f t="shared" ca="1" si="5"/>
        <v/>
      </c>
      <c r="H81" s="208" t="str">
        <f t="shared" ca="1" si="5"/>
        <v/>
      </c>
      <c r="I81" s="195" t="str">
        <f t="shared" ca="1" si="3"/>
        <v/>
      </c>
      <c r="J81" s="54"/>
    </row>
    <row r="82" spans="1:10">
      <c r="A82" s="1"/>
      <c r="B82" s="213">
        <v>19</v>
      </c>
      <c r="C82" s="215" t="str">
        <f t="shared" ca="1" si="5"/>
        <v/>
      </c>
      <c r="D82" s="215" t="str">
        <f t="shared" ca="1" si="5"/>
        <v/>
      </c>
      <c r="E82" s="215" t="str">
        <f t="shared" ca="1" si="5"/>
        <v/>
      </c>
      <c r="F82" s="215" t="str">
        <f t="shared" ca="1" si="5"/>
        <v/>
      </c>
      <c r="G82" s="215" t="str">
        <f t="shared" ca="1" si="5"/>
        <v/>
      </c>
      <c r="H82" s="216" t="str">
        <f t="shared" ca="1" si="5"/>
        <v/>
      </c>
      <c r="I82" s="195" t="str">
        <f t="shared" ca="1" si="3"/>
        <v/>
      </c>
      <c r="J82" s="54"/>
    </row>
    <row r="83" spans="1:10">
      <c r="A83" s="1"/>
      <c r="B83" s="205">
        <v>20</v>
      </c>
      <c r="C83" s="207" t="str">
        <f t="shared" ca="1" si="5"/>
        <v/>
      </c>
      <c r="D83" s="207" t="str">
        <f t="shared" ca="1" si="5"/>
        <v/>
      </c>
      <c r="E83" s="207" t="str">
        <f t="shared" ca="1" si="5"/>
        <v/>
      </c>
      <c r="F83" s="207" t="str">
        <f t="shared" ca="1" si="5"/>
        <v/>
      </c>
      <c r="G83" s="207" t="str">
        <f t="shared" ca="1" si="5"/>
        <v/>
      </c>
      <c r="H83" s="208" t="str">
        <f t="shared" ca="1" si="5"/>
        <v/>
      </c>
      <c r="I83" s="195" t="str">
        <f t="shared" ca="1" si="3"/>
        <v/>
      </c>
      <c r="J83" s="54"/>
    </row>
    <row r="84" spans="1:10">
      <c r="A84" s="1"/>
      <c r="B84" s="213">
        <v>21</v>
      </c>
      <c r="C84" s="215" t="str">
        <f t="shared" ca="1" si="5"/>
        <v/>
      </c>
      <c r="D84" s="215" t="str">
        <f t="shared" ca="1" si="5"/>
        <v/>
      </c>
      <c r="E84" s="215" t="str">
        <f t="shared" ca="1" si="5"/>
        <v/>
      </c>
      <c r="F84" s="215" t="str">
        <f t="shared" ca="1" si="5"/>
        <v/>
      </c>
      <c r="G84" s="215" t="str">
        <f t="shared" ca="1" si="5"/>
        <v/>
      </c>
      <c r="H84" s="216" t="str">
        <f t="shared" ca="1" si="5"/>
        <v/>
      </c>
      <c r="I84" s="195" t="str">
        <f t="shared" ca="1" si="3"/>
        <v/>
      </c>
      <c r="J84" s="54"/>
    </row>
    <row r="85" spans="1:10">
      <c r="A85" s="1"/>
      <c r="B85" s="205">
        <v>22</v>
      </c>
      <c r="C85" s="207" t="str">
        <f t="shared" ca="1" si="5"/>
        <v/>
      </c>
      <c r="D85" s="207" t="str">
        <f t="shared" ca="1" si="5"/>
        <v/>
      </c>
      <c r="E85" s="207" t="str">
        <f t="shared" ca="1" si="5"/>
        <v/>
      </c>
      <c r="F85" s="207" t="str">
        <f t="shared" ca="1" si="5"/>
        <v/>
      </c>
      <c r="G85" s="207" t="str">
        <f t="shared" ca="1" si="5"/>
        <v/>
      </c>
      <c r="H85" s="208" t="str">
        <f t="shared" ca="1" si="5"/>
        <v/>
      </c>
      <c r="I85" s="195" t="str">
        <f t="shared" ca="1" si="3"/>
        <v/>
      </c>
      <c r="J85" s="54"/>
    </row>
    <row r="86" spans="1:10">
      <c r="A86" s="1"/>
      <c r="B86" s="213">
        <v>23</v>
      </c>
      <c r="C86" s="215" t="str">
        <f t="shared" ca="1" si="5"/>
        <v/>
      </c>
      <c r="D86" s="215" t="str">
        <f t="shared" ca="1" si="5"/>
        <v/>
      </c>
      <c r="E86" s="215" t="str">
        <f t="shared" ca="1" si="5"/>
        <v/>
      </c>
      <c r="F86" s="215" t="str">
        <f t="shared" ca="1" si="5"/>
        <v/>
      </c>
      <c r="G86" s="215" t="str">
        <f t="shared" ca="1" si="5"/>
        <v/>
      </c>
      <c r="H86" s="216" t="str">
        <f t="shared" ca="1" si="5"/>
        <v/>
      </c>
      <c r="I86" s="195" t="str">
        <f t="shared" ca="1" si="3"/>
        <v/>
      </c>
      <c r="J86" s="54"/>
    </row>
    <row r="87" spans="1:10">
      <c r="A87" s="1"/>
      <c r="B87" s="205">
        <v>24</v>
      </c>
      <c r="C87" s="207" t="str">
        <f t="shared" ca="1" si="5"/>
        <v/>
      </c>
      <c r="D87" s="207" t="str">
        <f t="shared" ca="1" si="5"/>
        <v/>
      </c>
      <c r="E87" s="207" t="str">
        <f t="shared" ca="1" si="5"/>
        <v/>
      </c>
      <c r="F87" s="207" t="str">
        <f t="shared" ca="1" si="5"/>
        <v/>
      </c>
      <c r="G87" s="207" t="str">
        <f t="shared" ca="1" si="5"/>
        <v/>
      </c>
      <c r="H87" s="208" t="str">
        <f t="shared" ca="1" si="5"/>
        <v/>
      </c>
      <c r="I87" s="195" t="str">
        <f t="shared" ca="1" si="3"/>
        <v/>
      </c>
      <c r="J87" s="54"/>
    </row>
    <row r="88" spans="1:10">
      <c r="A88" s="1"/>
      <c r="B88" s="32">
        <v>25</v>
      </c>
      <c r="C88" s="215" t="str">
        <f t="shared" ca="1" si="5"/>
        <v/>
      </c>
      <c r="D88" s="215" t="str">
        <f t="shared" ca="1" si="5"/>
        <v/>
      </c>
      <c r="E88" s="215" t="str">
        <f t="shared" ca="1" si="5"/>
        <v/>
      </c>
      <c r="F88" s="215" t="str">
        <f t="shared" ca="1" si="5"/>
        <v/>
      </c>
      <c r="G88" s="215" t="str">
        <f t="shared" ca="1" si="5"/>
        <v/>
      </c>
      <c r="H88" s="216" t="str">
        <f t="shared" ca="1" si="5"/>
        <v/>
      </c>
      <c r="I88" s="195" t="str">
        <f t="shared" ca="1" si="3"/>
        <v/>
      </c>
      <c r="J88" s="54"/>
    </row>
    <row r="89" spans="1:10">
      <c r="A89" s="1"/>
      <c r="B89" s="205">
        <v>26</v>
      </c>
      <c r="C89" s="207" t="str">
        <f t="shared" ca="1" si="5"/>
        <v/>
      </c>
      <c r="D89" s="207" t="str">
        <f t="shared" ca="1" si="5"/>
        <v/>
      </c>
      <c r="E89" s="207" t="str">
        <f t="shared" ca="1" si="5"/>
        <v/>
      </c>
      <c r="F89" s="207" t="str">
        <f t="shared" ca="1" si="5"/>
        <v/>
      </c>
      <c r="G89" s="207" t="str">
        <f t="shared" ca="1" si="5"/>
        <v/>
      </c>
      <c r="H89" s="208" t="str">
        <f t="shared" ca="1" si="5"/>
        <v/>
      </c>
      <c r="I89" s="195" t="str">
        <f t="shared" ca="1" si="3"/>
        <v/>
      </c>
      <c r="J89" s="54"/>
    </row>
    <row r="90" spans="1:10">
      <c r="A90" s="1"/>
      <c r="B90" s="213">
        <v>27</v>
      </c>
      <c r="C90" s="215" t="str">
        <f t="shared" ca="1" si="5"/>
        <v/>
      </c>
      <c r="D90" s="215" t="str">
        <f t="shared" ca="1" si="5"/>
        <v/>
      </c>
      <c r="E90" s="215" t="str">
        <f t="shared" ca="1" si="5"/>
        <v/>
      </c>
      <c r="F90" s="215" t="str">
        <f t="shared" ca="1" si="5"/>
        <v/>
      </c>
      <c r="G90" s="215" t="str">
        <f t="shared" ca="1" si="5"/>
        <v/>
      </c>
      <c r="H90" s="216" t="str">
        <f t="shared" ca="1" si="5"/>
        <v/>
      </c>
      <c r="I90" s="195" t="str">
        <f t="shared" ca="1" si="3"/>
        <v/>
      </c>
      <c r="J90" s="54"/>
    </row>
    <row r="91" spans="1:10">
      <c r="A91" s="1"/>
      <c r="B91" s="205">
        <v>28</v>
      </c>
      <c r="C91" s="207" t="str">
        <f t="shared" ca="1" si="5"/>
        <v/>
      </c>
      <c r="D91" s="207" t="str">
        <f t="shared" ca="1" si="5"/>
        <v/>
      </c>
      <c r="E91" s="207" t="str">
        <f t="shared" ca="1" si="5"/>
        <v/>
      </c>
      <c r="F91" s="207" t="str">
        <f t="shared" ca="1" si="5"/>
        <v/>
      </c>
      <c r="G91" s="207" t="str">
        <f t="shared" ca="1" si="5"/>
        <v/>
      </c>
      <c r="H91" s="208" t="str">
        <f t="shared" ca="1" si="5"/>
        <v/>
      </c>
      <c r="I91" s="195" t="str">
        <f t="shared" ca="1" si="3"/>
        <v/>
      </c>
      <c r="J91" s="54"/>
    </row>
    <row r="92" spans="1:10">
      <c r="A92" s="1"/>
      <c r="B92" s="213">
        <v>29</v>
      </c>
      <c r="C92" s="215" t="str">
        <f t="shared" ca="1" si="5"/>
        <v/>
      </c>
      <c r="D92" s="215" t="str">
        <f t="shared" ca="1" si="5"/>
        <v/>
      </c>
      <c r="E92" s="215" t="str">
        <f t="shared" ca="1" si="5"/>
        <v/>
      </c>
      <c r="F92" s="215" t="str">
        <f t="shared" ca="1" si="5"/>
        <v/>
      </c>
      <c r="G92" s="215" t="str">
        <f t="shared" ca="1" si="5"/>
        <v/>
      </c>
      <c r="H92" s="216" t="str">
        <f t="shared" ca="1" si="5"/>
        <v/>
      </c>
      <c r="I92" s="195" t="str">
        <f t="shared" ca="1" si="3"/>
        <v/>
      </c>
      <c r="J92" s="54"/>
    </row>
    <row r="93" spans="1:10">
      <c r="A93" s="1"/>
      <c r="B93" s="205">
        <v>30</v>
      </c>
      <c r="C93" s="207" t="str">
        <f t="shared" ca="1" si="5"/>
        <v/>
      </c>
      <c r="D93" s="207" t="str">
        <f t="shared" ca="1" si="5"/>
        <v/>
      </c>
      <c r="E93" s="207" t="str">
        <f t="shared" ca="1" si="5"/>
        <v/>
      </c>
      <c r="F93" s="207" t="str">
        <f t="shared" ca="1" si="5"/>
        <v/>
      </c>
      <c r="G93" s="207" t="str">
        <f t="shared" ca="1" si="5"/>
        <v/>
      </c>
      <c r="H93" s="208" t="str">
        <f t="shared" ca="1" si="5"/>
        <v/>
      </c>
      <c r="I93" s="195" t="str">
        <f t="shared" ca="1" si="3"/>
        <v/>
      </c>
      <c r="J93" s="54"/>
    </row>
    <row r="94" spans="1:10">
      <c r="A94" s="1"/>
      <c r="B94" s="213">
        <v>31</v>
      </c>
      <c r="C94" s="215" t="str">
        <f t="shared" ca="1" si="5"/>
        <v/>
      </c>
      <c r="D94" s="215" t="str">
        <f t="shared" ca="1" si="5"/>
        <v/>
      </c>
      <c r="E94" s="215" t="str">
        <f t="shared" ca="1" si="5"/>
        <v/>
      </c>
      <c r="F94" s="215" t="str">
        <f t="shared" ca="1" si="5"/>
        <v/>
      </c>
      <c r="G94" s="215" t="str">
        <f t="shared" ca="1" si="5"/>
        <v/>
      </c>
      <c r="H94" s="216" t="str">
        <f t="shared" ca="1" si="5"/>
        <v/>
      </c>
      <c r="I94" s="195" t="str">
        <f t="shared" ca="1" si="3"/>
        <v/>
      </c>
      <c r="J94" s="54"/>
    </row>
    <row r="95" spans="1:10" ht="15.75" thickBot="1">
      <c r="A95" s="1"/>
      <c r="B95" s="252">
        <v>32</v>
      </c>
      <c r="C95" s="253" t="str">
        <f t="shared" ca="1" si="5"/>
        <v/>
      </c>
      <c r="D95" s="253" t="str">
        <f t="shared" ca="1" si="5"/>
        <v/>
      </c>
      <c r="E95" s="253" t="str">
        <f t="shared" ca="1" si="5"/>
        <v/>
      </c>
      <c r="F95" s="253" t="str">
        <f t="shared" ca="1" si="5"/>
        <v/>
      </c>
      <c r="G95" s="253" t="str">
        <f t="shared" ca="1" si="5"/>
        <v/>
      </c>
      <c r="H95" s="254" t="str">
        <f t="shared" ca="1" si="5"/>
        <v/>
      </c>
      <c r="I95" s="195" t="str">
        <f t="shared" ca="1" si="3"/>
        <v/>
      </c>
      <c r="J95" s="54"/>
    </row>
    <row r="96" spans="1:10" ht="24" thickBot="1">
      <c r="A96" s="8"/>
      <c r="B96" s="255">
        <f ca="1">SUM(C96:H96)</f>
        <v>0</v>
      </c>
      <c r="C96" s="256">
        <f ca="1">E40</f>
        <v>0</v>
      </c>
      <c r="D96" s="256">
        <f t="shared" ref="D96:H96" ca="1" si="6">F40</f>
        <v>0</v>
      </c>
      <c r="E96" s="256">
        <f t="shared" ca="1" si="6"/>
        <v>0</v>
      </c>
      <c r="F96" s="256">
        <f t="shared" ca="1" si="6"/>
        <v>0</v>
      </c>
      <c r="G96" s="256">
        <f t="shared" ca="1" si="6"/>
        <v>0</v>
      </c>
      <c r="H96" s="257">
        <f t="shared" ca="1" si="6"/>
        <v>0</v>
      </c>
      <c r="I96" s="8"/>
      <c r="J96" s="54"/>
    </row>
    <row r="97" spans="1:9">
      <c r="A97" s="37"/>
      <c r="B97" s="37"/>
      <c r="C97" s="37"/>
      <c r="D97" s="37"/>
      <c r="E97" s="195"/>
      <c r="F97" s="195"/>
      <c r="G97" s="195"/>
      <c r="H97" s="195"/>
      <c r="I97" s="195"/>
    </row>
  </sheetData>
  <mergeCells count="1">
    <mergeCell ref="B4:D4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K97"/>
  <sheetViews>
    <sheetView workbookViewId="0">
      <selection activeCell="L21" sqref="L21"/>
    </sheetView>
  </sheetViews>
  <sheetFormatPr baseColWidth="10" defaultRowHeight="15"/>
  <cols>
    <col min="1" max="1" width="5.42578125" style="54" customWidth="1"/>
    <col min="2" max="2" width="10.5703125" style="54" customWidth="1"/>
    <col min="3" max="3" width="20.85546875" style="54" customWidth="1"/>
    <col min="4" max="4" width="23.140625" style="54" customWidth="1"/>
    <col min="5" max="10" width="20.140625" style="187" customWidth="1"/>
    <col min="11" max="11" width="11.42578125" style="187"/>
    <col min="12" max="16384" width="11.42578125" style="54"/>
  </cols>
  <sheetData>
    <row r="1" spans="1:11" ht="15" customHeight="1">
      <c r="A1" s="1"/>
      <c r="B1" s="1"/>
      <c r="C1" s="1"/>
      <c r="D1" s="1"/>
      <c r="E1" s="193"/>
      <c r="F1" s="3"/>
      <c r="G1" s="3"/>
      <c r="H1" s="3"/>
      <c r="I1" s="3"/>
      <c r="J1" s="3"/>
      <c r="K1" s="3"/>
    </row>
    <row r="2" spans="1:11" ht="19.5" customHeight="1">
      <c r="A2" s="1"/>
      <c r="B2" s="192" t="str">
        <f>'Bilan de la classe'!C2</f>
        <v>BAC PRO - Seconde</v>
      </c>
      <c r="C2" s="217"/>
      <c r="D2" s="217" t="str">
        <f>'Bilan de la classe'!F2</f>
        <v xml:space="preserve"> A RENSEIGNER DANS LA FEUILLE "LISTE ELEVES"</v>
      </c>
      <c r="E2" s="218"/>
      <c r="F2" s="219"/>
      <c r="G2" s="194"/>
      <c r="H2" s="194"/>
      <c r="I2" s="194"/>
      <c r="J2" s="194"/>
      <c r="K2" s="194"/>
    </row>
    <row r="3" spans="1:11" ht="23.25">
      <c r="A3" s="1"/>
      <c r="B3" s="199"/>
      <c r="C3" s="200"/>
      <c r="D3" s="1"/>
      <c r="E3" s="193"/>
      <c r="F3" s="264"/>
      <c r="G3" s="264"/>
      <c r="H3" s="264"/>
      <c r="I3" s="264"/>
      <c r="J3" s="194"/>
      <c r="K3" s="194"/>
    </row>
    <row r="4" spans="1:11" ht="23.25" customHeight="1">
      <c r="A4" s="1"/>
      <c r="B4" s="302" t="str">
        <f>'Bilan de la classe'!H6</f>
        <v>Résolution algébrique des problèmes</v>
      </c>
      <c r="C4" s="302"/>
      <c r="D4" s="302"/>
      <c r="E4" s="193"/>
      <c r="F4" s="195"/>
      <c r="G4" s="195"/>
      <c r="H4" s="195"/>
      <c r="I4" s="195"/>
      <c r="J4" s="195"/>
      <c r="K4" s="195"/>
    </row>
    <row r="5" spans="1:11" ht="14.25" customHeight="1" thickBot="1">
      <c r="A5" s="1"/>
      <c r="B5" s="6"/>
      <c r="C5" s="6"/>
      <c r="D5" s="1"/>
      <c r="E5" s="194"/>
      <c r="F5" s="195"/>
      <c r="G5" s="195"/>
      <c r="H5" s="195"/>
      <c r="I5" s="195"/>
      <c r="J5" s="195"/>
      <c r="K5" s="195"/>
    </row>
    <row r="6" spans="1:11" s="187" customFormat="1" ht="18" customHeight="1" thickBot="1">
      <c r="A6" s="3"/>
      <c r="B6" s="6"/>
      <c r="C6" s="227" t="s">
        <v>4</v>
      </c>
      <c r="D6" s="228" t="s">
        <v>5</v>
      </c>
      <c r="E6" s="225" t="s">
        <v>166</v>
      </c>
      <c r="F6" s="225" t="s">
        <v>167</v>
      </c>
      <c r="G6" s="225" t="s">
        <v>168</v>
      </c>
      <c r="H6" s="225" t="s">
        <v>169</v>
      </c>
      <c r="I6" s="225" t="s">
        <v>170</v>
      </c>
      <c r="J6" s="226" t="s">
        <v>171</v>
      </c>
      <c r="K6" s="195"/>
    </row>
    <row r="7" spans="1:11" ht="18" customHeight="1">
      <c r="A7" s="1"/>
      <c r="B7" s="201">
        <v>1</v>
      </c>
      <c r="C7" s="202" t="str">
        <f>'Liste élèves'!D5</f>
        <v>NOM1</v>
      </c>
      <c r="D7" s="202" t="str">
        <f>'Liste élèves'!E5</f>
        <v>Prénom1</v>
      </c>
      <c r="E7" s="203" t="str">
        <f ca="1">IF('Bilan de la classe'!$H7=E$6,"O","")</f>
        <v/>
      </c>
      <c r="F7" s="203" t="str">
        <f ca="1">IF('Bilan de la classe'!$H7=F$6,"O","")</f>
        <v/>
      </c>
      <c r="G7" s="203" t="str">
        <f ca="1">IF('Bilan de la classe'!$H7=G$6,"O","")</f>
        <v/>
      </c>
      <c r="H7" s="203" t="str">
        <f ca="1">IF('Bilan de la classe'!$H7=H$6,"O","")</f>
        <v/>
      </c>
      <c r="I7" s="203" t="str">
        <f ca="1">IF('Bilan de la classe'!$H7=I$6,"O","")</f>
        <v/>
      </c>
      <c r="J7" s="204" t="str">
        <f ca="1">IF('Bilan de la classe'!$H7=J$6,"O","")</f>
        <v/>
      </c>
      <c r="K7" s="195" t="str">
        <f ca="1">IF(E7="O",1,IF(F7="O",2,IF(G7="O",3,IF(H7="O",4,IF(I7="O",5,IF(J7="O",6,""))))))</f>
        <v/>
      </c>
    </row>
    <row r="8" spans="1:11" ht="18" customHeight="1">
      <c r="A8" s="1"/>
      <c r="B8" s="205">
        <v>2</v>
      </c>
      <c r="C8" s="206" t="str">
        <f>'Liste élèves'!D6</f>
        <v>NOM2</v>
      </c>
      <c r="D8" s="206" t="str">
        <f>'Liste élèves'!E6</f>
        <v>Prénom2</v>
      </c>
      <c r="E8" s="207" t="str">
        <f ca="1">IF('Bilan de la classe'!$H8=E$6,"O","")</f>
        <v/>
      </c>
      <c r="F8" s="207" t="str">
        <f ca="1">IF('Bilan de la classe'!$H8=F$6,"O","")</f>
        <v/>
      </c>
      <c r="G8" s="207" t="str">
        <f ca="1">IF('Bilan de la classe'!$H8=G$6,"O","")</f>
        <v/>
      </c>
      <c r="H8" s="207" t="str">
        <f ca="1">IF('Bilan de la classe'!$H8=H$6,"O","")</f>
        <v/>
      </c>
      <c r="I8" s="207" t="str">
        <f ca="1">IF('Bilan de la classe'!$H8=I$6,"O","")</f>
        <v/>
      </c>
      <c r="J8" s="208" t="str">
        <f ca="1">IF('Bilan de la classe'!$H8=J$6,"O","")</f>
        <v/>
      </c>
      <c r="K8" s="195" t="str">
        <f t="shared" ref="K8:K38" ca="1" si="0">IF(E8="O",1,IF(F8="O",2,IF(G8="O",3,IF(H8="O",4,IF(I8="O",5,IF(J8="O",6,""))))))</f>
        <v/>
      </c>
    </row>
    <row r="9" spans="1:11" ht="18" customHeight="1">
      <c r="A9" s="1"/>
      <c r="B9" s="213">
        <v>3</v>
      </c>
      <c r="C9" s="214" t="str">
        <f>'Liste élèves'!D7</f>
        <v>NOM3</v>
      </c>
      <c r="D9" s="214" t="str">
        <f>'Liste élèves'!E7</f>
        <v>Prénom3</v>
      </c>
      <c r="E9" s="215" t="str">
        <f ca="1">IF('Bilan de la classe'!$H9=E$6,"O","")</f>
        <v/>
      </c>
      <c r="F9" s="215" t="str">
        <f ca="1">IF('Bilan de la classe'!$H9=F$6,"O","")</f>
        <v/>
      </c>
      <c r="G9" s="215" t="str">
        <f ca="1">IF('Bilan de la classe'!$H9=G$6,"O","")</f>
        <v/>
      </c>
      <c r="H9" s="215" t="str">
        <f ca="1">IF('Bilan de la classe'!$H9=H$6,"O","")</f>
        <v/>
      </c>
      <c r="I9" s="215" t="str">
        <f ca="1">IF('Bilan de la classe'!$H9=I$6,"O","")</f>
        <v/>
      </c>
      <c r="J9" s="216" t="str">
        <f ca="1">IF('Bilan de la classe'!$H9=J$6,"O","")</f>
        <v/>
      </c>
      <c r="K9" s="195" t="str">
        <f t="shared" ca="1" si="0"/>
        <v/>
      </c>
    </row>
    <row r="10" spans="1:11" ht="18" customHeight="1">
      <c r="A10" s="1"/>
      <c r="B10" s="205">
        <v>4</v>
      </c>
      <c r="C10" s="206" t="str">
        <f>'Liste élèves'!D8</f>
        <v>NOM4</v>
      </c>
      <c r="D10" s="206" t="str">
        <f>'Liste élèves'!E8</f>
        <v>Prénom4</v>
      </c>
      <c r="E10" s="207" t="str">
        <f ca="1">IF('Bilan de la classe'!$H10=E$6,"O","")</f>
        <v/>
      </c>
      <c r="F10" s="207" t="str">
        <f ca="1">IF('Bilan de la classe'!$H10=F$6,"O","")</f>
        <v/>
      </c>
      <c r="G10" s="207" t="str">
        <f ca="1">IF('Bilan de la classe'!$H10=G$6,"O","")</f>
        <v/>
      </c>
      <c r="H10" s="207" t="str">
        <f ca="1">IF('Bilan de la classe'!$H10=H$6,"O","")</f>
        <v/>
      </c>
      <c r="I10" s="207" t="str">
        <f ca="1">IF('Bilan de la classe'!$H10=I$6,"O","")</f>
        <v/>
      </c>
      <c r="J10" s="208" t="str">
        <f ca="1">IF('Bilan de la classe'!$H10=J$6,"O","")</f>
        <v/>
      </c>
      <c r="K10" s="195" t="str">
        <f t="shared" ca="1" si="0"/>
        <v/>
      </c>
    </row>
    <row r="11" spans="1:11" ht="18" customHeight="1">
      <c r="A11" s="1"/>
      <c r="B11" s="213">
        <v>5</v>
      </c>
      <c r="C11" s="214" t="str">
        <f>'Liste élèves'!D9</f>
        <v>NOM5</v>
      </c>
      <c r="D11" s="214" t="str">
        <f>'Liste élèves'!E9</f>
        <v>Prénom5</v>
      </c>
      <c r="E11" s="215" t="str">
        <f ca="1">IF('Bilan de la classe'!$H11=E$6,"O","")</f>
        <v/>
      </c>
      <c r="F11" s="215" t="str">
        <f ca="1">IF('Bilan de la classe'!$H11=F$6,"O","")</f>
        <v/>
      </c>
      <c r="G11" s="215" t="str">
        <f ca="1">IF('Bilan de la classe'!$H11=G$6,"O","")</f>
        <v/>
      </c>
      <c r="H11" s="215" t="str">
        <f ca="1">IF('Bilan de la classe'!$H11=H$6,"O","")</f>
        <v/>
      </c>
      <c r="I11" s="215" t="str">
        <f ca="1">IF('Bilan de la classe'!$H11=I$6,"O","")</f>
        <v/>
      </c>
      <c r="J11" s="216" t="str">
        <f ca="1">IF('Bilan de la classe'!$H11=J$6,"O","")</f>
        <v/>
      </c>
      <c r="K11" s="195" t="str">
        <f t="shared" ca="1" si="0"/>
        <v/>
      </c>
    </row>
    <row r="12" spans="1:11" ht="18" customHeight="1">
      <c r="A12" s="1"/>
      <c r="B12" s="205">
        <v>6</v>
      </c>
      <c r="C12" s="206" t="str">
        <f>'Liste élèves'!D10</f>
        <v>NOM6</v>
      </c>
      <c r="D12" s="206" t="str">
        <f>'Liste élèves'!E10</f>
        <v>Prénom6</v>
      </c>
      <c r="E12" s="207" t="str">
        <f ca="1">IF('Bilan de la classe'!$H12=$E$6,"O","")</f>
        <v/>
      </c>
      <c r="F12" s="207" t="str">
        <f ca="1">IF('Bilan de la classe'!$H12=F$6,"O","")</f>
        <v/>
      </c>
      <c r="G12" s="207" t="str">
        <f ca="1">IF('Bilan de la classe'!$H12=G$6,"O","")</f>
        <v/>
      </c>
      <c r="H12" s="207" t="str">
        <f ca="1">IF('Bilan de la classe'!$H12=H$6,"O","")</f>
        <v/>
      </c>
      <c r="I12" s="207" t="str">
        <f ca="1">IF('Bilan de la classe'!$H12=I$6,"O","")</f>
        <v/>
      </c>
      <c r="J12" s="208" t="str">
        <f ca="1">IF('Bilan de la classe'!$H12=J$6,"O","")</f>
        <v/>
      </c>
      <c r="K12" s="195" t="str">
        <f t="shared" ca="1" si="0"/>
        <v/>
      </c>
    </row>
    <row r="13" spans="1:11" ht="18" customHeight="1">
      <c r="A13" s="1"/>
      <c r="B13" s="213">
        <v>7</v>
      </c>
      <c r="C13" s="214" t="str">
        <f>'Liste élèves'!D11</f>
        <v>NOM7</v>
      </c>
      <c r="D13" s="214" t="str">
        <f>'Liste élèves'!E11</f>
        <v>Prénom7</v>
      </c>
      <c r="E13" s="215" t="str">
        <f ca="1">IF('Bilan de la classe'!$H13=$E$6,"O","")</f>
        <v/>
      </c>
      <c r="F13" s="215" t="str">
        <f ca="1">IF('Bilan de la classe'!$H13=F$6,"O","")</f>
        <v/>
      </c>
      <c r="G13" s="215" t="str">
        <f ca="1">IF('Bilan de la classe'!$H13=G$6,"O","")</f>
        <v/>
      </c>
      <c r="H13" s="215" t="str">
        <f ca="1">IF('Bilan de la classe'!$H13=H$6,"O","")</f>
        <v/>
      </c>
      <c r="I13" s="215" t="str">
        <f ca="1">IF('Bilan de la classe'!$H13=I$6,"O","")</f>
        <v/>
      </c>
      <c r="J13" s="216" t="str">
        <f ca="1">IF('Bilan de la classe'!$H13=J$6,"O","")</f>
        <v/>
      </c>
      <c r="K13" s="195" t="str">
        <f t="shared" ca="1" si="0"/>
        <v/>
      </c>
    </row>
    <row r="14" spans="1:11" ht="18" customHeight="1">
      <c r="A14" s="1"/>
      <c r="B14" s="205">
        <v>8</v>
      </c>
      <c r="C14" s="206" t="str">
        <f>'Liste élèves'!D12</f>
        <v>NOM8</v>
      </c>
      <c r="D14" s="206" t="str">
        <f>'Liste élèves'!E12</f>
        <v>Prénom8</v>
      </c>
      <c r="E14" s="207" t="str">
        <f ca="1">IF('Bilan de la classe'!$H14=$E$6,"O","")</f>
        <v/>
      </c>
      <c r="F14" s="207" t="str">
        <f ca="1">IF('Bilan de la classe'!$H14=F$6,"O","")</f>
        <v/>
      </c>
      <c r="G14" s="207" t="str">
        <f ca="1">IF('Bilan de la classe'!$H14=G$6,"O","")</f>
        <v/>
      </c>
      <c r="H14" s="207" t="str">
        <f ca="1">IF('Bilan de la classe'!$H14=H$6,"O","")</f>
        <v/>
      </c>
      <c r="I14" s="207" t="str">
        <f ca="1">IF('Bilan de la classe'!$H14=I$6,"O","")</f>
        <v/>
      </c>
      <c r="J14" s="208" t="str">
        <f ca="1">IF('Bilan de la classe'!$H14=J$6,"O","")</f>
        <v/>
      </c>
      <c r="K14" s="195" t="str">
        <f t="shared" ca="1" si="0"/>
        <v/>
      </c>
    </row>
    <row r="15" spans="1:11" ht="18" customHeight="1">
      <c r="A15" s="1"/>
      <c r="B15" s="213">
        <v>9</v>
      </c>
      <c r="C15" s="214" t="str">
        <f>'Liste élèves'!D13</f>
        <v>NOM9</v>
      </c>
      <c r="D15" s="214" t="str">
        <f>'Liste élèves'!E13</f>
        <v>Prénom9</v>
      </c>
      <c r="E15" s="215" t="str">
        <f ca="1">IF('Bilan de la classe'!$H15=$E$6,"O","")</f>
        <v/>
      </c>
      <c r="F15" s="215" t="str">
        <f ca="1">IF('Bilan de la classe'!$H15=F$6,"O","")</f>
        <v/>
      </c>
      <c r="G15" s="215" t="str">
        <f ca="1">IF('Bilan de la classe'!$H15=G$6,"O","")</f>
        <v/>
      </c>
      <c r="H15" s="215" t="str">
        <f ca="1">IF('Bilan de la classe'!$H15=H$6,"O","")</f>
        <v/>
      </c>
      <c r="I15" s="215" t="str">
        <f ca="1">IF('Bilan de la classe'!$H15=I$6,"O","")</f>
        <v/>
      </c>
      <c r="J15" s="216" t="str">
        <f ca="1">IF('Bilan de la classe'!$H15=J$6,"O","")</f>
        <v/>
      </c>
      <c r="K15" s="195" t="str">
        <f t="shared" ca="1" si="0"/>
        <v/>
      </c>
    </row>
    <row r="16" spans="1:11" ht="18" customHeight="1">
      <c r="A16" s="1"/>
      <c r="B16" s="205">
        <v>10</v>
      </c>
      <c r="C16" s="206" t="str">
        <f>'Liste élèves'!D14</f>
        <v>NOM10</v>
      </c>
      <c r="D16" s="206" t="str">
        <f>'Liste élèves'!E14</f>
        <v>Prénom10</v>
      </c>
      <c r="E16" s="207" t="str">
        <f ca="1">IF('Bilan de la classe'!$H16=$E$6,"O","")</f>
        <v/>
      </c>
      <c r="F16" s="207" t="str">
        <f ca="1">IF('Bilan de la classe'!$H16=F$6,"O","")</f>
        <v/>
      </c>
      <c r="G16" s="207" t="str">
        <f ca="1">IF('Bilan de la classe'!$H16=G$6,"O","")</f>
        <v/>
      </c>
      <c r="H16" s="207" t="str">
        <f ca="1">IF('Bilan de la classe'!$H16=H$6,"O","")</f>
        <v/>
      </c>
      <c r="I16" s="207" t="str">
        <f ca="1">IF('Bilan de la classe'!$H16=I$6,"O","")</f>
        <v/>
      </c>
      <c r="J16" s="208" t="str">
        <f ca="1">IF('Bilan de la classe'!$H16=J$6,"O","")</f>
        <v/>
      </c>
      <c r="K16" s="195" t="str">
        <f t="shared" ca="1" si="0"/>
        <v/>
      </c>
    </row>
    <row r="17" spans="1:11" ht="18" customHeight="1">
      <c r="A17" s="1"/>
      <c r="B17" s="213">
        <v>11</v>
      </c>
      <c r="C17" s="214" t="str">
        <f>'Liste élèves'!D15</f>
        <v>NOM11</v>
      </c>
      <c r="D17" s="214" t="str">
        <f>'Liste élèves'!E15</f>
        <v>Prénom11</v>
      </c>
      <c r="E17" s="215" t="str">
        <f ca="1">IF('Bilan de la classe'!$H17=$E$6,"O","")</f>
        <v/>
      </c>
      <c r="F17" s="215" t="str">
        <f ca="1">IF('Bilan de la classe'!$H17=F$6,"O","")</f>
        <v/>
      </c>
      <c r="G17" s="215" t="str">
        <f ca="1">IF('Bilan de la classe'!$H17=G$6,"O","")</f>
        <v/>
      </c>
      <c r="H17" s="215" t="str">
        <f ca="1">IF('Bilan de la classe'!$H17=H$6,"O","")</f>
        <v/>
      </c>
      <c r="I17" s="215" t="str">
        <f ca="1">IF('Bilan de la classe'!$H17=I$6,"O","")</f>
        <v/>
      </c>
      <c r="J17" s="216" t="str">
        <f ca="1">IF('Bilan de la classe'!$H17=J$6,"O","")</f>
        <v/>
      </c>
      <c r="K17" s="195" t="str">
        <f t="shared" ca="1" si="0"/>
        <v/>
      </c>
    </row>
    <row r="18" spans="1:11" ht="18" customHeight="1">
      <c r="A18" s="1"/>
      <c r="B18" s="205">
        <v>12</v>
      </c>
      <c r="C18" s="206" t="str">
        <f>'Liste élèves'!D16</f>
        <v>NOM12</v>
      </c>
      <c r="D18" s="206" t="str">
        <f>'Liste élèves'!E16</f>
        <v>Prénom12</v>
      </c>
      <c r="E18" s="207" t="str">
        <f ca="1">IF('Bilan de la classe'!$H18=$E$6,"O","")</f>
        <v/>
      </c>
      <c r="F18" s="207" t="str">
        <f ca="1">IF('Bilan de la classe'!$H18=F$6,"O","")</f>
        <v/>
      </c>
      <c r="G18" s="207" t="str">
        <f ca="1">IF('Bilan de la classe'!$H18=G$6,"O","")</f>
        <v/>
      </c>
      <c r="H18" s="207" t="str">
        <f ca="1">IF('Bilan de la classe'!$H18=H$6,"O","")</f>
        <v/>
      </c>
      <c r="I18" s="207" t="str">
        <f ca="1">IF('Bilan de la classe'!$H18=I$6,"O","")</f>
        <v/>
      </c>
      <c r="J18" s="208" t="str">
        <f ca="1">IF('Bilan de la classe'!$H18=J$6,"O","")</f>
        <v/>
      </c>
      <c r="K18" s="195" t="str">
        <f t="shared" ca="1" si="0"/>
        <v/>
      </c>
    </row>
    <row r="19" spans="1:11" ht="18" customHeight="1">
      <c r="A19" s="1"/>
      <c r="B19" s="213">
        <v>13</v>
      </c>
      <c r="C19" s="214" t="str">
        <f>'Liste élèves'!D17</f>
        <v>NOM13</v>
      </c>
      <c r="D19" s="214" t="str">
        <f>'Liste élèves'!E17</f>
        <v>Prénom13</v>
      </c>
      <c r="E19" s="215" t="str">
        <f ca="1">IF('Bilan de la classe'!$H19=$E$6,"O","")</f>
        <v/>
      </c>
      <c r="F19" s="215" t="str">
        <f ca="1">IF('Bilan de la classe'!$H19=F$6,"O","")</f>
        <v/>
      </c>
      <c r="G19" s="215" t="str">
        <f ca="1">IF('Bilan de la classe'!$H19=G$6,"O","")</f>
        <v/>
      </c>
      <c r="H19" s="215" t="str">
        <f ca="1">IF('Bilan de la classe'!$H19=H$6,"O","")</f>
        <v/>
      </c>
      <c r="I19" s="215" t="str">
        <f ca="1">IF('Bilan de la classe'!$H19=I$6,"O","")</f>
        <v/>
      </c>
      <c r="J19" s="216" t="str">
        <f ca="1">IF('Bilan de la classe'!$H19=J$6,"O","")</f>
        <v/>
      </c>
      <c r="K19" s="195" t="str">
        <f t="shared" ca="1" si="0"/>
        <v/>
      </c>
    </row>
    <row r="20" spans="1:11" ht="18" customHeight="1">
      <c r="A20" s="1"/>
      <c r="B20" s="205">
        <v>14</v>
      </c>
      <c r="C20" s="206" t="str">
        <f>'Liste élèves'!D18</f>
        <v>NOM14</v>
      </c>
      <c r="D20" s="206" t="str">
        <f>'Liste élèves'!E18</f>
        <v>Prénom14</v>
      </c>
      <c r="E20" s="207" t="str">
        <f ca="1">IF('Bilan de la classe'!$H20=$E$6,"O","")</f>
        <v/>
      </c>
      <c r="F20" s="207" t="str">
        <f ca="1">IF('Bilan de la classe'!$H20=F$6,"O","")</f>
        <v/>
      </c>
      <c r="G20" s="207" t="str">
        <f ca="1">IF('Bilan de la classe'!$H20=G$6,"O","")</f>
        <v/>
      </c>
      <c r="H20" s="207" t="str">
        <f ca="1">IF('Bilan de la classe'!$H20=H$6,"O","")</f>
        <v/>
      </c>
      <c r="I20" s="207" t="str">
        <f ca="1">IF('Bilan de la classe'!$H20=I$6,"O","")</f>
        <v/>
      </c>
      <c r="J20" s="208" t="str">
        <f ca="1">IF('Bilan de la classe'!$H20=J$6,"O","")</f>
        <v/>
      </c>
      <c r="K20" s="195" t="str">
        <f t="shared" ca="1" si="0"/>
        <v/>
      </c>
    </row>
    <row r="21" spans="1:11" ht="18" customHeight="1">
      <c r="A21" s="1"/>
      <c r="B21" s="213">
        <v>15</v>
      </c>
      <c r="C21" s="214" t="str">
        <f>'Liste élèves'!D19</f>
        <v>NOM15</v>
      </c>
      <c r="D21" s="214" t="str">
        <f>'Liste élèves'!E19</f>
        <v>Prénom15</v>
      </c>
      <c r="E21" s="215" t="str">
        <f ca="1">IF('Bilan de la classe'!$H21=$E$6,"O","")</f>
        <v/>
      </c>
      <c r="F21" s="215" t="str">
        <f ca="1">IF('Bilan de la classe'!$H21=F$6,"O","")</f>
        <v/>
      </c>
      <c r="G21" s="215" t="str">
        <f ca="1">IF('Bilan de la classe'!$H21=G$6,"O","")</f>
        <v/>
      </c>
      <c r="H21" s="215" t="str">
        <f ca="1">IF('Bilan de la classe'!$H21=H$6,"O","")</f>
        <v/>
      </c>
      <c r="I21" s="215" t="str">
        <f ca="1">IF('Bilan de la classe'!$H21=I$6,"O","")</f>
        <v/>
      </c>
      <c r="J21" s="216" t="str">
        <f ca="1">IF('Bilan de la classe'!$H21=J$6,"O","")</f>
        <v/>
      </c>
      <c r="K21" s="195" t="str">
        <f t="shared" ca="1" si="0"/>
        <v/>
      </c>
    </row>
    <row r="22" spans="1:11" ht="18" customHeight="1">
      <c r="A22" s="1"/>
      <c r="B22" s="205">
        <v>16</v>
      </c>
      <c r="C22" s="206" t="str">
        <f>'Liste élèves'!D20</f>
        <v>NOM16</v>
      </c>
      <c r="D22" s="206" t="str">
        <f>'Liste élèves'!E20</f>
        <v>Prénom16</v>
      </c>
      <c r="E22" s="207" t="str">
        <f ca="1">IF('Bilan de la classe'!$H22=$E$6,"O","")</f>
        <v/>
      </c>
      <c r="F22" s="207" t="str">
        <f ca="1">IF('Bilan de la classe'!$H22=F$6,"O","")</f>
        <v/>
      </c>
      <c r="G22" s="207" t="str">
        <f ca="1">IF('Bilan de la classe'!$H22=G$6,"O","")</f>
        <v/>
      </c>
      <c r="H22" s="207" t="str">
        <f ca="1">IF('Bilan de la classe'!$H22=H$6,"O","")</f>
        <v/>
      </c>
      <c r="I22" s="207" t="str">
        <f ca="1">IF('Bilan de la classe'!$H22=I$6,"O","")</f>
        <v/>
      </c>
      <c r="J22" s="208" t="str">
        <f ca="1">IF('Bilan de la classe'!$H22=J$6,"O","")</f>
        <v/>
      </c>
      <c r="K22" s="195" t="str">
        <f t="shared" ca="1" si="0"/>
        <v/>
      </c>
    </row>
    <row r="23" spans="1:11" ht="18" customHeight="1">
      <c r="A23" s="1"/>
      <c r="B23" s="213">
        <v>17</v>
      </c>
      <c r="C23" s="214" t="str">
        <f>'Liste élèves'!D21</f>
        <v>NOM17</v>
      </c>
      <c r="D23" s="214" t="str">
        <f>'Liste élèves'!E21</f>
        <v>Prénom17</v>
      </c>
      <c r="E23" s="215" t="str">
        <f ca="1">IF('Bilan de la classe'!$H23=$E$6,"O","")</f>
        <v/>
      </c>
      <c r="F23" s="215" t="str">
        <f ca="1">IF('Bilan de la classe'!$H23=F$6,"O","")</f>
        <v/>
      </c>
      <c r="G23" s="215" t="str">
        <f ca="1">IF('Bilan de la classe'!$H23=G$6,"O","")</f>
        <v/>
      </c>
      <c r="H23" s="215" t="str">
        <f ca="1">IF('Bilan de la classe'!$H23=H$6,"O","")</f>
        <v/>
      </c>
      <c r="I23" s="215" t="str">
        <f ca="1">IF('Bilan de la classe'!$H23=I$6,"O","")</f>
        <v/>
      </c>
      <c r="J23" s="216" t="str">
        <f ca="1">IF('Bilan de la classe'!$H23=J$6,"O","")</f>
        <v/>
      </c>
      <c r="K23" s="195" t="str">
        <f t="shared" ca="1" si="0"/>
        <v/>
      </c>
    </row>
    <row r="24" spans="1:11" ht="18" customHeight="1">
      <c r="A24" s="1"/>
      <c r="B24" s="205">
        <v>18</v>
      </c>
      <c r="C24" s="206" t="str">
        <f>'Liste élèves'!D22</f>
        <v>NOM18</v>
      </c>
      <c r="D24" s="206" t="str">
        <f>'Liste élèves'!E22</f>
        <v>Prénom18</v>
      </c>
      <c r="E24" s="207" t="str">
        <f ca="1">IF('Bilan de la classe'!$H24=$E$6,"O","")</f>
        <v/>
      </c>
      <c r="F24" s="207" t="str">
        <f ca="1">IF('Bilan de la classe'!$H24=F$6,"O","")</f>
        <v/>
      </c>
      <c r="G24" s="207" t="str">
        <f ca="1">IF('Bilan de la classe'!$H24=G$6,"O","")</f>
        <v/>
      </c>
      <c r="H24" s="207" t="str">
        <f ca="1">IF('Bilan de la classe'!$H24=H$6,"O","")</f>
        <v/>
      </c>
      <c r="I24" s="207" t="str">
        <f ca="1">IF('Bilan de la classe'!$H24=I$6,"O","")</f>
        <v/>
      </c>
      <c r="J24" s="208" t="str">
        <f ca="1">IF('Bilan de la classe'!$H24=J$6,"O","")</f>
        <v/>
      </c>
      <c r="K24" s="195" t="str">
        <f t="shared" ca="1" si="0"/>
        <v/>
      </c>
    </row>
    <row r="25" spans="1:11" ht="18" customHeight="1">
      <c r="A25" s="1"/>
      <c r="B25" s="213">
        <v>19</v>
      </c>
      <c r="C25" s="214" t="str">
        <f>'Liste élèves'!D23</f>
        <v>NOM19</v>
      </c>
      <c r="D25" s="214" t="str">
        <f>'Liste élèves'!E23</f>
        <v>Prénom19</v>
      </c>
      <c r="E25" s="215" t="str">
        <f ca="1">IF('Bilan de la classe'!$H25=$E$6,"O","")</f>
        <v/>
      </c>
      <c r="F25" s="215" t="str">
        <f ca="1">IF('Bilan de la classe'!$H25=F$6,"O","")</f>
        <v/>
      </c>
      <c r="G25" s="215" t="str">
        <f ca="1">IF('Bilan de la classe'!$H25=G$6,"O","")</f>
        <v/>
      </c>
      <c r="H25" s="215" t="str">
        <f ca="1">IF('Bilan de la classe'!$H25=H$6,"O","")</f>
        <v/>
      </c>
      <c r="I25" s="215" t="str">
        <f ca="1">IF('Bilan de la classe'!$H25=I$6,"O","")</f>
        <v/>
      </c>
      <c r="J25" s="216" t="str">
        <f ca="1">IF('Bilan de la classe'!$H25=J$6,"O","")</f>
        <v/>
      </c>
      <c r="K25" s="195" t="str">
        <f t="shared" ca="1" si="0"/>
        <v/>
      </c>
    </row>
    <row r="26" spans="1:11" ht="18" customHeight="1">
      <c r="A26" s="1"/>
      <c r="B26" s="205">
        <v>20</v>
      </c>
      <c r="C26" s="206" t="str">
        <f>'Liste élèves'!D24</f>
        <v>NOM20</v>
      </c>
      <c r="D26" s="206" t="str">
        <f>'Liste élèves'!E24</f>
        <v>Prénom20</v>
      </c>
      <c r="E26" s="207" t="str">
        <f ca="1">IF('Bilan de la classe'!$H26=$E$6,"O","")</f>
        <v/>
      </c>
      <c r="F26" s="207" t="str">
        <f ca="1">IF('Bilan de la classe'!$H26=F$6,"O","")</f>
        <v/>
      </c>
      <c r="G26" s="207" t="str">
        <f ca="1">IF('Bilan de la classe'!$H26=G$6,"O","")</f>
        <v/>
      </c>
      <c r="H26" s="207" t="str">
        <f ca="1">IF('Bilan de la classe'!$H26=H$6,"O","")</f>
        <v/>
      </c>
      <c r="I26" s="207" t="str">
        <f ca="1">IF('Bilan de la classe'!$H26=I$6,"O","")</f>
        <v/>
      </c>
      <c r="J26" s="208" t="str">
        <f ca="1">IF('Bilan de la classe'!$H26=J$6,"O","")</f>
        <v/>
      </c>
      <c r="K26" s="195" t="str">
        <f t="shared" ca="1" si="0"/>
        <v/>
      </c>
    </row>
    <row r="27" spans="1:11" ht="18" customHeight="1">
      <c r="A27" s="1"/>
      <c r="B27" s="213">
        <v>21</v>
      </c>
      <c r="C27" s="214" t="str">
        <f>'Liste élèves'!D25</f>
        <v>NOM21</v>
      </c>
      <c r="D27" s="214" t="str">
        <f>'Liste élèves'!E25</f>
        <v>Prénom21</v>
      </c>
      <c r="E27" s="215" t="str">
        <f ca="1">IF('Bilan de la classe'!$H27=$E$6,"O","")</f>
        <v/>
      </c>
      <c r="F27" s="215" t="str">
        <f ca="1">IF('Bilan de la classe'!$H27=F$6,"O","")</f>
        <v/>
      </c>
      <c r="G27" s="215" t="str">
        <f ca="1">IF('Bilan de la classe'!$H27=G$6,"O","")</f>
        <v/>
      </c>
      <c r="H27" s="215" t="str">
        <f ca="1">IF('Bilan de la classe'!$H27=H$6,"O","")</f>
        <v/>
      </c>
      <c r="I27" s="215" t="str">
        <f ca="1">IF('Bilan de la classe'!$H27=I$6,"O","")</f>
        <v/>
      </c>
      <c r="J27" s="216" t="str">
        <f ca="1">IF('Bilan de la classe'!$H27=J$6,"O","")</f>
        <v/>
      </c>
      <c r="K27" s="195" t="str">
        <f t="shared" ca="1" si="0"/>
        <v/>
      </c>
    </row>
    <row r="28" spans="1:11" ht="18" customHeight="1">
      <c r="A28" s="1"/>
      <c r="B28" s="205">
        <v>22</v>
      </c>
      <c r="C28" s="206" t="str">
        <f>'Liste élèves'!D26</f>
        <v>NOM22</v>
      </c>
      <c r="D28" s="206" t="str">
        <f>'Liste élèves'!E26</f>
        <v>Prénom22</v>
      </c>
      <c r="E28" s="207" t="str">
        <f ca="1">IF('Bilan de la classe'!$H28=$E$6,"O","")</f>
        <v/>
      </c>
      <c r="F28" s="207" t="str">
        <f ca="1">IF('Bilan de la classe'!$H28=F$6,"O","")</f>
        <v/>
      </c>
      <c r="G28" s="207" t="str">
        <f ca="1">IF('Bilan de la classe'!$H28=G$6,"O","")</f>
        <v/>
      </c>
      <c r="H28" s="207" t="str">
        <f ca="1">IF('Bilan de la classe'!$H28=H$6,"O","")</f>
        <v/>
      </c>
      <c r="I28" s="207" t="str">
        <f ca="1">IF('Bilan de la classe'!$H28=I$6,"O","")</f>
        <v/>
      </c>
      <c r="J28" s="208" t="str">
        <f ca="1">IF('Bilan de la classe'!$H28=J$6,"O","")</f>
        <v/>
      </c>
      <c r="K28" s="195" t="str">
        <f t="shared" ca="1" si="0"/>
        <v/>
      </c>
    </row>
    <row r="29" spans="1:11" ht="18" customHeight="1">
      <c r="A29" s="1"/>
      <c r="B29" s="213">
        <v>23</v>
      </c>
      <c r="C29" s="214" t="str">
        <f>'Liste élèves'!D27</f>
        <v>NOM23</v>
      </c>
      <c r="D29" s="214" t="str">
        <f>'Liste élèves'!E27</f>
        <v>Prénom23</v>
      </c>
      <c r="E29" s="215" t="str">
        <f ca="1">IF('Bilan de la classe'!$H29=$E$6,"O","")</f>
        <v/>
      </c>
      <c r="F29" s="215" t="str">
        <f ca="1">IF('Bilan de la classe'!$H29=F$6,"O","")</f>
        <v/>
      </c>
      <c r="G29" s="215" t="str">
        <f ca="1">IF('Bilan de la classe'!$H29=G$6,"O","")</f>
        <v/>
      </c>
      <c r="H29" s="215" t="str">
        <f ca="1">IF('Bilan de la classe'!$H29=H$6,"O","")</f>
        <v/>
      </c>
      <c r="I29" s="215" t="str">
        <f ca="1">IF('Bilan de la classe'!$H29=I$6,"O","")</f>
        <v/>
      </c>
      <c r="J29" s="216" t="str">
        <f ca="1">IF('Bilan de la classe'!$H29=J$6,"O","")</f>
        <v/>
      </c>
      <c r="K29" s="195" t="str">
        <f t="shared" ca="1" si="0"/>
        <v/>
      </c>
    </row>
    <row r="30" spans="1:11" ht="18" customHeight="1">
      <c r="A30" s="1"/>
      <c r="B30" s="205">
        <v>24</v>
      </c>
      <c r="C30" s="206" t="str">
        <f>'Liste élèves'!D28</f>
        <v>NOM24</v>
      </c>
      <c r="D30" s="206" t="str">
        <f>'Liste élèves'!E28</f>
        <v>Prénom24</v>
      </c>
      <c r="E30" s="207" t="str">
        <f ca="1">IF('Bilan de la classe'!$H30=$E$6,"O","")</f>
        <v/>
      </c>
      <c r="F30" s="207" t="str">
        <f ca="1">IF('Bilan de la classe'!$H30=F$6,"O","")</f>
        <v/>
      </c>
      <c r="G30" s="207" t="str">
        <f ca="1">IF('Bilan de la classe'!$H30=G$6,"O","")</f>
        <v/>
      </c>
      <c r="H30" s="207" t="str">
        <f ca="1">IF('Bilan de la classe'!$H30=H$6,"O","")</f>
        <v/>
      </c>
      <c r="I30" s="207" t="str">
        <f ca="1">IF('Bilan de la classe'!$H30=I$6,"O","")</f>
        <v/>
      </c>
      <c r="J30" s="208" t="str">
        <f ca="1">IF('Bilan de la classe'!$H30=J$6,"O","")</f>
        <v/>
      </c>
      <c r="K30" s="195" t="str">
        <f t="shared" ca="1" si="0"/>
        <v/>
      </c>
    </row>
    <row r="31" spans="1:11" ht="18" customHeight="1">
      <c r="A31" s="1"/>
      <c r="B31" s="32">
        <v>25</v>
      </c>
      <c r="C31" s="214" t="str">
        <f>'Liste élèves'!D29</f>
        <v>NOM25</v>
      </c>
      <c r="D31" s="214" t="str">
        <f>'Liste élèves'!E29</f>
        <v>Prénom25</v>
      </c>
      <c r="E31" s="215" t="str">
        <f ca="1">IF('Bilan de la classe'!$H31=$E$6,"O","")</f>
        <v/>
      </c>
      <c r="F31" s="215" t="str">
        <f ca="1">IF('Bilan de la classe'!$H31=F$6,"O","")</f>
        <v/>
      </c>
      <c r="G31" s="215" t="str">
        <f ca="1">IF('Bilan de la classe'!$H31=G$6,"O","")</f>
        <v/>
      </c>
      <c r="H31" s="215" t="str">
        <f ca="1">IF('Bilan de la classe'!$H31=H$6,"O","")</f>
        <v/>
      </c>
      <c r="I31" s="215" t="str">
        <f ca="1">IF('Bilan de la classe'!$H31=I$6,"O","")</f>
        <v/>
      </c>
      <c r="J31" s="216" t="str">
        <f ca="1">IF('Bilan de la classe'!$H31=J$6,"O","")</f>
        <v/>
      </c>
      <c r="K31" s="195" t="str">
        <f t="shared" ca="1" si="0"/>
        <v/>
      </c>
    </row>
    <row r="32" spans="1:11" ht="18" customHeight="1">
      <c r="A32" s="1"/>
      <c r="B32" s="205">
        <v>26</v>
      </c>
      <c r="C32" s="206" t="str">
        <f>'Liste élèves'!D30</f>
        <v>NOM26</v>
      </c>
      <c r="D32" s="206" t="str">
        <f>'Liste élèves'!E30</f>
        <v>Prénom26</v>
      </c>
      <c r="E32" s="207" t="str">
        <f ca="1">IF('Bilan de la classe'!$H32=$E$6,"O","")</f>
        <v/>
      </c>
      <c r="F32" s="207" t="str">
        <f ca="1">IF('Bilan de la classe'!$H32=F$6,"O","")</f>
        <v/>
      </c>
      <c r="G32" s="207" t="str">
        <f ca="1">IF('Bilan de la classe'!$H32=G$6,"O","")</f>
        <v/>
      </c>
      <c r="H32" s="207" t="str">
        <f ca="1">IF('Bilan de la classe'!$H32=H$6,"O","")</f>
        <v/>
      </c>
      <c r="I32" s="207" t="str">
        <f ca="1">IF('Bilan de la classe'!$H32=I$6,"O","")</f>
        <v/>
      </c>
      <c r="J32" s="208" t="str">
        <f ca="1">IF('Bilan de la classe'!$H32=J$6,"O","")</f>
        <v/>
      </c>
      <c r="K32" s="195" t="str">
        <f t="shared" ca="1" si="0"/>
        <v/>
      </c>
    </row>
    <row r="33" spans="1:11" ht="18" customHeight="1">
      <c r="A33" s="1"/>
      <c r="B33" s="213">
        <v>27</v>
      </c>
      <c r="C33" s="214" t="str">
        <f>'Liste élèves'!D31</f>
        <v>NOM27</v>
      </c>
      <c r="D33" s="214" t="str">
        <f>'Liste élèves'!E31</f>
        <v>Prénom27</v>
      </c>
      <c r="E33" s="215" t="str">
        <f ca="1">IF('Bilan de la classe'!$H33=$E$6,"O","")</f>
        <v/>
      </c>
      <c r="F33" s="215" t="str">
        <f ca="1">IF('Bilan de la classe'!$H33=F$6,"O","")</f>
        <v/>
      </c>
      <c r="G33" s="215" t="str">
        <f ca="1">IF('Bilan de la classe'!$H33=G$6,"O","")</f>
        <v/>
      </c>
      <c r="H33" s="215" t="str">
        <f ca="1">IF('Bilan de la classe'!$H33=H$6,"O","")</f>
        <v/>
      </c>
      <c r="I33" s="215" t="str">
        <f ca="1">IF('Bilan de la classe'!$H33=I$6,"O","")</f>
        <v/>
      </c>
      <c r="J33" s="216" t="str">
        <f ca="1">IF('Bilan de la classe'!$H33=J$6,"O","")</f>
        <v/>
      </c>
      <c r="K33" s="195" t="str">
        <f t="shared" ca="1" si="0"/>
        <v/>
      </c>
    </row>
    <row r="34" spans="1:11" ht="18" customHeight="1">
      <c r="A34" s="1"/>
      <c r="B34" s="205">
        <v>28</v>
      </c>
      <c r="C34" s="206" t="str">
        <f>'Liste élèves'!D32</f>
        <v>NOM28</v>
      </c>
      <c r="D34" s="206" t="str">
        <f>'Liste élèves'!E32</f>
        <v>Prénom28</v>
      </c>
      <c r="E34" s="207" t="str">
        <f ca="1">IF('Bilan de la classe'!$H34=$E$6,"O","")</f>
        <v/>
      </c>
      <c r="F34" s="207" t="str">
        <f ca="1">IF('Bilan de la classe'!$H34=F$6,"O","")</f>
        <v/>
      </c>
      <c r="G34" s="207" t="str">
        <f ca="1">IF('Bilan de la classe'!$H34=G$6,"O","")</f>
        <v/>
      </c>
      <c r="H34" s="207" t="str">
        <f ca="1">IF('Bilan de la classe'!$H34=H$6,"O","")</f>
        <v/>
      </c>
      <c r="I34" s="207" t="str">
        <f ca="1">IF('Bilan de la classe'!$H34=I$6,"O","")</f>
        <v/>
      </c>
      <c r="J34" s="208" t="str">
        <f ca="1">IF('Bilan de la classe'!$H34=J$6,"O","")</f>
        <v/>
      </c>
      <c r="K34" s="195" t="str">
        <f t="shared" ca="1" si="0"/>
        <v/>
      </c>
    </row>
    <row r="35" spans="1:11" ht="18" customHeight="1">
      <c r="A35" s="1"/>
      <c r="B35" s="213">
        <v>29</v>
      </c>
      <c r="C35" s="214" t="str">
        <f>'Liste élèves'!D33</f>
        <v>NOM29</v>
      </c>
      <c r="D35" s="214" t="str">
        <f>'Liste élèves'!E33</f>
        <v>Prénom29</v>
      </c>
      <c r="E35" s="215" t="str">
        <f ca="1">IF('Bilan de la classe'!$H35=$E$6,"O","")</f>
        <v/>
      </c>
      <c r="F35" s="215" t="str">
        <f ca="1">IF('Bilan de la classe'!$H35=F$6,"O","")</f>
        <v/>
      </c>
      <c r="G35" s="215" t="str">
        <f ca="1">IF('Bilan de la classe'!$H35=G$6,"O","")</f>
        <v/>
      </c>
      <c r="H35" s="215" t="str">
        <f ca="1">IF('Bilan de la classe'!$H35=H$6,"O","")</f>
        <v/>
      </c>
      <c r="I35" s="215" t="str">
        <f ca="1">IF('Bilan de la classe'!$H35=I$6,"O","")</f>
        <v/>
      </c>
      <c r="J35" s="216" t="str">
        <f ca="1">IF('Bilan de la classe'!$H35=J$6,"O","")</f>
        <v/>
      </c>
      <c r="K35" s="195" t="str">
        <f t="shared" ca="1" si="0"/>
        <v/>
      </c>
    </row>
    <row r="36" spans="1:11" ht="18" customHeight="1">
      <c r="A36" s="1"/>
      <c r="B36" s="205">
        <v>30</v>
      </c>
      <c r="C36" s="206" t="str">
        <f>'Liste élèves'!D34</f>
        <v>NOM30</v>
      </c>
      <c r="D36" s="206" t="str">
        <f>'Liste élèves'!E34</f>
        <v>Prénom30</v>
      </c>
      <c r="E36" s="207" t="str">
        <f ca="1">IF('Bilan de la classe'!$H36=$E$6,"O","")</f>
        <v/>
      </c>
      <c r="F36" s="207" t="str">
        <f ca="1">IF('Bilan de la classe'!$H36=F$6,"O","")</f>
        <v/>
      </c>
      <c r="G36" s="207" t="str">
        <f ca="1">IF('Bilan de la classe'!$H36=G$6,"O","")</f>
        <v/>
      </c>
      <c r="H36" s="207" t="str">
        <f ca="1">IF('Bilan de la classe'!$H36=H$6,"O","")</f>
        <v/>
      </c>
      <c r="I36" s="207" t="str">
        <f ca="1">IF('Bilan de la classe'!$H36=I$6,"O","")</f>
        <v/>
      </c>
      <c r="J36" s="208" t="str">
        <f ca="1">IF('Bilan de la classe'!$H36=J$6,"O","")</f>
        <v/>
      </c>
      <c r="K36" s="195" t="str">
        <f t="shared" ca="1" si="0"/>
        <v/>
      </c>
    </row>
    <row r="37" spans="1:11" ht="18" customHeight="1">
      <c r="A37" s="1"/>
      <c r="B37" s="213">
        <v>31</v>
      </c>
      <c r="C37" s="214" t="str">
        <f>'Liste élèves'!D35</f>
        <v>NOM31</v>
      </c>
      <c r="D37" s="214" t="str">
        <f>'Liste élèves'!E35</f>
        <v>Prénom31</v>
      </c>
      <c r="E37" s="215" t="str">
        <f ca="1">IF('Bilan de la classe'!$H37=$E$6,"O","")</f>
        <v/>
      </c>
      <c r="F37" s="215" t="str">
        <f ca="1">IF('Bilan de la classe'!$H37=F$6,"O","")</f>
        <v/>
      </c>
      <c r="G37" s="215" t="str">
        <f ca="1">IF('Bilan de la classe'!$H37=G$6,"O","")</f>
        <v/>
      </c>
      <c r="H37" s="215" t="str">
        <f ca="1">IF('Bilan de la classe'!$H37=H$6,"O","")</f>
        <v/>
      </c>
      <c r="I37" s="215" t="str">
        <f ca="1">IF('Bilan de la classe'!$H37=I$6,"O","")</f>
        <v/>
      </c>
      <c r="J37" s="216" t="str">
        <f ca="1">IF('Bilan de la classe'!$H37=J$6,"O","")</f>
        <v/>
      </c>
      <c r="K37" s="195" t="str">
        <f t="shared" ca="1" si="0"/>
        <v/>
      </c>
    </row>
    <row r="38" spans="1:11" ht="18" customHeight="1" thickBot="1">
      <c r="A38" s="1"/>
      <c r="B38" s="209">
        <v>32</v>
      </c>
      <c r="C38" s="210" t="str">
        <f>'Liste élèves'!D36</f>
        <v>NOM32</v>
      </c>
      <c r="D38" s="210" t="str">
        <f>'Liste élèves'!E36</f>
        <v>Prénom32</v>
      </c>
      <c r="E38" s="211" t="str">
        <f ca="1">IF('Bilan de la classe'!$H38=$E$6,"O","")</f>
        <v/>
      </c>
      <c r="F38" s="211" t="str">
        <f ca="1">IF('Bilan de la classe'!$H38=F$6,"O","")</f>
        <v/>
      </c>
      <c r="G38" s="211" t="str">
        <f ca="1">IF('Bilan de la classe'!$H38=G$6,"O","")</f>
        <v/>
      </c>
      <c r="H38" s="211" t="str">
        <f ca="1">IF('Bilan de la classe'!$H38=H$6,"O","")</f>
        <v/>
      </c>
      <c r="I38" s="211" t="str">
        <f ca="1">IF('Bilan de la classe'!$H38=I$6,"O","")</f>
        <v/>
      </c>
      <c r="J38" s="212" t="str">
        <f ca="1">IF('Bilan de la classe'!$H38=J$6,"O","")</f>
        <v/>
      </c>
      <c r="K38" s="195" t="str">
        <f t="shared" ca="1" si="0"/>
        <v/>
      </c>
    </row>
    <row r="39" spans="1:11" ht="15.75" customHeight="1">
      <c r="A39" s="1"/>
      <c r="B39" s="6"/>
      <c r="C39" s="6"/>
      <c r="D39" s="1"/>
      <c r="E39" s="194"/>
      <c r="F39" s="195"/>
      <c r="G39" s="195"/>
      <c r="H39" s="195"/>
      <c r="I39" s="195"/>
      <c r="J39" s="195"/>
      <c r="K39" s="195"/>
    </row>
    <row r="40" spans="1:11" s="198" customFormat="1" ht="20.25" customHeight="1">
      <c r="A40" s="8"/>
      <c r="B40" s="8"/>
      <c r="C40" s="8"/>
      <c r="D40" s="184"/>
      <c r="E40" s="196">
        <f ca="1">COUNTIF(E7:E38,"O")</f>
        <v>0</v>
      </c>
      <c r="F40" s="196">
        <f t="shared" ref="F40:J40" ca="1" si="1">COUNTIF(F7:F38,"O")</f>
        <v>0</v>
      </c>
      <c r="G40" s="196">
        <f t="shared" ca="1" si="1"/>
        <v>0</v>
      </c>
      <c r="H40" s="196">
        <f t="shared" ca="1" si="1"/>
        <v>0</v>
      </c>
      <c r="I40" s="196">
        <f t="shared" ca="1" si="1"/>
        <v>0</v>
      </c>
      <c r="J40" s="196">
        <f t="shared" ca="1" si="1"/>
        <v>0</v>
      </c>
      <c r="K40" s="197"/>
    </row>
    <row r="62" spans="1:10" ht="15.75" thickBot="1">
      <c r="A62" s="1"/>
      <c r="B62" s="6"/>
      <c r="C62" s="6"/>
      <c r="D62" s="1"/>
      <c r="E62" s="194"/>
      <c r="F62" s="195"/>
      <c r="G62" s="195"/>
      <c r="H62" s="195"/>
      <c r="I62" s="195"/>
    </row>
    <row r="63" spans="1:10" ht="15.75" thickBot="1">
      <c r="A63" s="3"/>
      <c r="B63" s="6"/>
      <c r="C63" s="225" t="s">
        <v>166</v>
      </c>
      <c r="D63" s="225" t="s">
        <v>167</v>
      </c>
      <c r="E63" s="225" t="s">
        <v>168</v>
      </c>
      <c r="F63" s="225" t="s">
        <v>169</v>
      </c>
      <c r="G63" s="225" t="s">
        <v>170</v>
      </c>
      <c r="H63" s="226" t="s">
        <v>171</v>
      </c>
      <c r="I63" s="195"/>
      <c r="J63" s="54"/>
    </row>
    <row r="64" spans="1:10">
      <c r="A64" s="1"/>
      <c r="B64" s="201">
        <v>1</v>
      </c>
      <c r="C64" s="203" t="str">
        <f ca="1">IF(E7="O",CONCATENATE($C7," ",$D7),"")</f>
        <v/>
      </c>
      <c r="D64" s="203" t="str">
        <f t="shared" ref="D64:H64" ca="1" si="2">IF(F7="O",CONCATENATE($C7," ",$D7),"")</f>
        <v/>
      </c>
      <c r="E64" s="203" t="str">
        <f t="shared" ca="1" si="2"/>
        <v/>
      </c>
      <c r="F64" s="203" t="str">
        <f t="shared" ca="1" si="2"/>
        <v/>
      </c>
      <c r="G64" s="203" t="str">
        <f t="shared" ca="1" si="2"/>
        <v/>
      </c>
      <c r="H64" s="204" t="str">
        <f t="shared" ca="1" si="2"/>
        <v/>
      </c>
      <c r="I64" s="195" t="str">
        <f t="shared" ref="I64:I95" ca="1" si="3">IF(C64="O",1,IF(D64="O",2,IF(E64="O",3,IF(F64="O",4,IF(G64="O",5,IF(H64="O",6,""))))))</f>
        <v/>
      </c>
      <c r="J64" s="54"/>
    </row>
    <row r="65" spans="1:10">
      <c r="A65" s="1"/>
      <c r="B65" s="205">
        <v>2</v>
      </c>
      <c r="C65" s="207" t="str">
        <f t="shared" ref="C65:H80" ca="1" si="4">IF(E8="O",CONCATENATE($C8," ",$D8),"")</f>
        <v/>
      </c>
      <c r="D65" s="207" t="str">
        <f t="shared" ca="1" si="4"/>
        <v/>
      </c>
      <c r="E65" s="207" t="str">
        <f t="shared" ca="1" si="4"/>
        <v/>
      </c>
      <c r="F65" s="207" t="str">
        <f t="shared" ca="1" si="4"/>
        <v/>
      </c>
      <c r="G65" s="207" t="str">
        <f t="shared" ca="1" si="4"/>
        <v/>
      </c>
      <c r="H65" s="208" t="str">
        <f t="shared" ca="1" si="4"/>
        <v/>
      </c>
      <c r="I65" s="195" t="str">
        <f t="shared" ca="1" si="3"/>
        <v/>
      </c>
      <c r="J65" s="54"/>
    </row>
    <row r="66" spans="1:10">
      <c r="A66" s="1"/>
      <c r="B66" s="213">
        <v>3</v>
      </c>
      <c r="C66" s="215" t="str">
        <f t="shared" ca="1" si="4"/>
        <v/>
      </c>
      <c r="D66" s="215" t="str">
        <f t="shared" ca="1" si="4"/>
        <v/>
      </c>
      <c r="E66" s="215" t="str">
        <f t="shared" ca="1" si="4"/>
        <v/>
      </c>
      <c r="F66" s="215" t="str">
        <f t="shared" ca="1" si="4"/>
        <v/>
      </c>
      <c r="G66" s="215" t="str">
        <f t="shared" ca="1" si="4"/>
        <v/>
      </c>
      <c r="H66" s="216" t="str">
        <f t="shared" ca="1" si="4"/>
        <v/>
      </c>
      <c r="I66" s="195" t="str">
        <f t="shared" ca="1" si="3"/>
        <v/>
      </c>
      <c r="J66" s="54"/>
    </row>
    <row r="67" spans="1:10">
      <c r="A67" s="1"/>
      <c r="B67" s="205">
        <v>4</v>
      </c>
      <c r="C67" s="207" t="str">
        <f t="shared" ca="1" si="4"/>
        <v/>
      </c>
      <c r="D67" s="207" t="str">
        <f t="shared" ca="1" si="4"/>
        <v/>
      </c>
      <c r="E67" s="207" t="str">
        <f t="shared" ca="1" si="4"/>
        <v/>
      </c>
      <c r="F67" s="207" t="str">
        <f t="shared" ca="1" si="4"/>
        <v/>
      </c>
      <c r="G67" s="207" t="str">
        <f t="shared" ca="1" si="4"/>
        <v/>
      </c>
      <c r="H67" s="208" t="str">
        <f t="shared" ca="1" si="4"/>
        <v/>
      </c>
      <c r="I67" s="195" t="str">
        <f t="shared" ca="1" si="3"/>
        <v/>
      </c>
      <c r="J67" s="54"/>
    </row>
    <row r="68" spans="1:10">
      <c r="A68" s="1"/>
      <c r="B68" s="213">
        <v>5</v>
      </c>
      <c r="C68" s="215" t="str">
        <f t="shared" ca="1" si="4"/>
        <v/>
      </c>
      <c r="D68" s="215" t="str">
        <f t="shared" ca="1" si="4"/>
        <v/>
      </c>
      <c r="E68" s="215" t="str">
        <f t="shared" ca="1" si="4"/>
        <v/>
      </c>
      <c r="F68" s="215" t="str">
        <f t="shared" ca="1" si="4"/>
        <v/>
      </c>
      <c r="G68" s="215" t="str">
        <f t="shared" ca="1" si="4"/>
        <v/>
      </c>
      <c r="H68" s="216" t="str">
        <f t="shared" ca="1" si="4"/>
        <v/>
      </c>
      <c r="I68" s="195" t="str">
        <f t="shared" ca="1" si="3"/>
        <v/>
      </c>
      <c r="J68" s="54"/>
    </row>
    <row r="69" spans="1:10">
      <c r="A69" s="1"/>
      <c r="B69" s="205">
        <v>6</v>
      </c>
      <c r="C69" s="207" t="str">
        <f t="shared" ca="1" si="4"/>
        <v/>
      </c>
      <c r="D69" s="207" t="str">
        <f t="shared" ca="1" si="4"/>
        <v/>
      </c>
      <c r="E69" s="207" t="str">
        <f t="shared" ca="1" si="4"/>
        <v/>
      </c>
      <c r="F69" s="207" t="str">
        <f t="shared" ca="1" si="4"/>
        <v/>
      </c>
      <c r="G69" s="207" t="str">
        <f t="shared" ca="1" si="4"/>
        <v/>
      </c>
      <c r="H69" s="208" t="str">
        <f t="shared" ca="1" si="4"/>
        <v/>
      </c>
      <c r="I69" s="195" t="str">
        <f t="shared" ca="1" si="3"/>
        <v/>
      </c>
      <c r="J69" s="54"/>
    </row>
    <row r="70" spans="1:10">
      <c r="A70" s="1"/>
      <c r="B70" s="213">
        <v>7</v>
      </c>
      <c r="C70" s="215" t="str">
        <f t="shared" ca="1" si="4"/>
        <v/>
      </c>
      <c r="D70" s="215" t="str">
        <f t="shared" ca="1" si="4"/>
        <v/>
      </c>
      <c r="E70" s="215" t="str">
        <f t="shared" ca="1" si="4"/>
        <v/>
      </c>
      <c r="F70" s="215" t="str">
        <f t="shared" ca="1" si="4"/>
        <v/>
      </c>
      <c r="G70" s="215" t="str">
        <f t="shared" ca="1" si="4"/>
        <v/>
      </c>
      <c r="H70" s="216" t="str">
        <f t="shared" ca="1" si="4"/>
        <v/>
      </c>
      <c r="I70" s="195" t="str">
        <f t="shared" ca="1" si="3"/>
        <v/>
      </c>
      <c r="J70" s="54"/>
    </row>
    <row r="71" spans="1:10">
      <c r="A71" s="1"/>
      <c r="B71" s="205">
        <v>8</v>
      </c>
      <c r="C71" s="207" t="str">
        <f t="shared" ca="1" si="4"/>
        <v/>
      </c>
      <c r="D71" s="207" t="str">
        <f t="shared" ca="1" si="4"/>
        <v/>
      </c>
      <c r="E71" s="207" t="str">
        <f t="shared" ca="1" si="4"/>
        <v/>
      </c>
      <c r="F71" s="207" t="str">
        <f t="shared" ca="1" si="4"/>
        <v/>
      </c>
      <c r="G71" s="207" t="str">
        <f t="shared" ca="1" si="4"/>
        <v/>
      </c>
      <c r="H71" s="208" t="str">
        <f t="shared" ca="1" si="4"/>
        <v/>
      </c>
      <c r="I71" s="195" t="str">
        <f t="shared" ca="1" si="3"/>
        <v/>
      </c>
      <c r="J71" s="54"/>
    </row>
    <row r="72" spans="1:10">
      <c r="A72" s="1"/>
      <c r="B72" s="213">
        <v>9</v>
      </c>
      <c r="C72" s="215" t="str">
        <f t="shared" ca="1" si="4"/>
        <v/>
      </c>
      <c r="D72" s="215" t="str">
        <f t="shared" ca="1" si="4"/>
        <v/>
      </c>
      <c r="E72" s="215" t="str">
        <f t="shared" ca="1" si="4"/>
        <v/>
      </c>
      <c r="F72" s="215" t="str">
        <f t="shared" ca="1" si="4"/>
        <v/>
      </c>
      <c r="G72" s="215" t="str">
        <f t="shared" ca="1" si="4"/>
        <v/>
      </c>
      <c r="H72" s="216" t="str">
        <f t="shared" ca="1" si="4"/>
        <v/>
      </c>
      <c r="I72" s="195" t="str">
        <f t="shared" ca="1" si="3"/>
        <v/>
      </c>
      <c r="J72" s="54"/>
    </row>
    <row r="73" spans="1:10">
      <c r="A73" s="1"/>
      <c r="B73" s="205">
        <v>10</v>
      </c>
      <c r="C73" s="207" t="str">
        <f t="shared" ca="1" si="4"/>
        <v/>
      </c>
      <c r="D73" s="207" t="str">
        <f t="shared" ca="1" si="4"/>
        <v/>
      </c>
      <c r="E73" s="207" t="str">
        <f t="shared" ca="1" si="4"/>
        <v/>
      </c>
      <c r="F73" s="207" t="str">
        <f t="shared" ca="1" si="4"/>
        <v/>
      </c>
      <c r="G73" s="207" t="str">
        <f t="shared" ca="1" si="4"/>
        <v/>
      </c>
      <c r="H73" s="208" t="str">
        <f t="shared" ca="1" si="4"/>
        <v/>
      </c>
      <c r="I73" s="195" t="str">
        <f t="shared" ca="1" si="3"/>
        <v/>
      </c>
      <c r="J73" s="54"/>
    </row>
    <row r="74" spans="1:10">
      <c r="A74" s="1"/>
      <c r="B74" s="213">
        <v>11</v>
      </c>
      <c r="C74" s="215" t="str">
        <f t="shared" ca="1" si="4"/>
        <v/>
      </c>
      <c r="D74" s="215" t="str">
        <f t="shared" ca="1" si="4"/>
        <v/>
      </c>
      <c r="E74" s="215" t="str">
        <f t="shared" ca="1" si="4"/>
        <v/>
      </c>
      <c r="F74" s="215" t="str">
        <f t="shared" ca="1" si="4"/>
        <v/>
      </c>
      <c r="G74" s="215" t="str">
        <f t="shared" ca="1" si="4"/>
        <v/>
      </c>
      <c r="H74" s="216" t="str">
        <f t="shared" ca="1" si="4"/>
        <v/>
      </c>
      <c r="I74" s="195" t="str">
        <f t="shared" ca="1" si="3"/>
        <v/>
      </c>
      <c r="J74" s="54"/>
    </row>
    <row r="75" spans="1:10">
      <c r="A75" s="1"/>
      <c r="B75" s="205">
        <v>12</v>
      </c>
      <c r="C75" s="207" t="str">
        <f t="shared" ca="1" si="4"/>
        <v/>
      </c>
      <c r="D75" s="207" t="str">
        <f t="shared" ca="1" si="4"/>
        <v/>
      </c>
      <c r="E75" s="207" t="str">
        <f t="shared" ca="1" si="4"/>
        <v/>
      </c>
      <c r="F75" s="207" t="str">
        <f t="shared" ca="1" si="4"/>
        <v/>
      </c>
      <c r="G75" s="207" t="str">
        <f t="shared" ca="1" si="4"/>
        <v/>
      </c>
      <c r="H75" s="208" t="str">
        <f t="shared" ca="1" si="4"/>
        <v/>
      </c>
      <c r="I75" s="195" t="str">
        <f t="shared" ca="1" si="3"/>
        <v/>
      </c>
      <c r="J75" s="54"/>
    </row>
    <row r="76" spans="1:10">
      <c r="A76" s="1"/>
      <c r="B76" s="213">
        <v>13</v>
      </c>
      <c r="C76" s="215" t="str">
        <f t="shared" ca="1" si="4"/>
        <v/>
      </c>
      <c r="D76" s="215" t="str">
        <f t="shared" ca="1" si="4"/>
        <v/>
      </c>
      <c r="E76" s="215" t="str">
        <f t="shared" ca="1" si="4"/>
        <v/>
      </c>
      <c r="F76" s="215" t="str">
        <f t="shared" ca="1" si="4"/>
        <v/>
      </c>
      <c r="G76" s="215" t="str">
        <f t="shared" ca="1" si="4"/>
        <v/>
      </c>
      <c r="H76" s="216" t="str">
        <f t="shared" ca="1" si="4"/>
        <v/>
      </c>
      <c r="I76" s="195" t="str">
        <f t="shared" ca="1" si="3"/>
        <v/>
      </c>
      <c r="J76" s="54"/>
    </row>
    <row r="77" spans="1:10">
      <c r="A77" s="1"/>
      <c r="B77" s="205">
        <v>14</v>
      </c>
      <c r="C77" s="207" t="str">
        <f t="shared" ca="1" si="4"/>
        <v/>
      </c>
      <c r="D77" s="207" t="str">
        <f t="shared" ca="1" si="4"/>
        <v/>
      </c>
      <c r="E77" s="207" t="str">
        <f t="shared" ca="1" si="4"/>
        <v/>
      </c>
      <c r="F77" s="207" t="str">
        <f t="shared" ca="1" si="4"/>
        <v/>
      </c>
      <c r="G77" s="207" t="str">
        <f t="shared" ca="1" si="4"/>
        <v/>
      </c>
      <c r="H77" s="208" t="str">
        <f t="shared" ca="1" si="4"/>
        <v/>
      </c>
      <c r="I77" s="195" t="str">
        <f t="shared" ca="1" si="3"/>
        <v/>
      </c>
      <c r="J77" s="54"/>
    </row>
    <row r="78" spans="1:10">
      <c r="A78" s="1"/>
      <c r="B78" s="213">
        <v>15</v>
      </c>
      <c r="C78" s="215" t="str">
        <f t="shared" ca="1" si="4"/>
        <v/>
      </c>
      <c r="D78" s="215" t="str">
        <f t="shared" ca="1" si="4"/>
        <v/>
      </c>
      <c r="E78" s="215" t="str">
        <f t="shared" ca="1" si="4"/>
        <v/>
      </c>
      <c r="F78" s="215" t="str">
        <f t="shared" ca="1" si="4"/>
        <v/>
      </c>
      <c r="G78" s="215" t="str">
        <f t="shared" ca="1" si="4"/>
        <v/>
      </c>
      <c r="H78" s="216" t="str">
        <f t="shared" ca="1" si="4"/>
        <v/>
      </c>
      <c r="I78" s="195" t="str">
        <f t="shared" ca="1" si="3"/>
        <v/>
      </c>
      <c r="J78" s="54"/>
    </row>
    <row r="79" spans="1:10">
      <c r="A79" s="1"/>
      <c r="B79" s="205">
        <v>16</v>
      </c>
      <c r="C79" s="207" t="str">
        <f t="shared" ca="1" si="4"/>
        <v/>
      </c>
      <c r="D79" s="207" t="str">
        <f t="shared" ca="1" si="4"/>
        <v/>
      </c>
      <c r="E79" s="207" t="str">
        <f t="shared" ca="1" si="4"/>
        <v/>
      </c>
      <c r="F79" s="207" t="str">
        <f t="shared" ca="1" si="4"/>
        <v/>
      </c>
      <c r="G79" s="207" t="str">
        <f t="shared" ca="1" si="4"/>
        <v/>
      </c>
      <c r="H79" s="208" t="str">
        <f t="shared" ca="1" si="4"/>
        <v/>
      </c>
      <c r="I79" s="195" t="str">
        <f t="shared" ca="1" si="3"/>
        <v/>
      </c>
      <c r="J79" s="54"/>
    </row>
    <row r="80" spans="1:10">
      <c r="A80" s="1"/>
      <c r="B80" s="213">
        <v>17</v>
      </c>
      <c r="C80" s="215" t="str">
        <f t="shared" ca="1" si="4"/>
        <v/>
      </c>
      <c r="D80" s="215" t="str">
        <f t="shared" ca="1" si="4"/>
        <v/>
      </c>
      <c r="E80" s="215" t="str">
        <f t="shared" ca="1" si="4"/>
        <v/>
      </c>
      <c r="F80" s="215" t="str">
        <f t="shared" ca="1" si="4"/>
        <v/>
      </c>
      <c r="G80" s="215" t="str">
        <f t="shared" ca="1" si="4"/>
        <v/>
      </c>
      <c r="H80" s="216" t="str">
        <f t="shared" ca="1" si="4"/>
        <v/>
      </c>
      <c r="I80" s="195" t="str">
        <f t="shared" ca="1" si="3"/>
        <v/>
      </c>
      <c r="J80" s="54"/>
    </row>
    <row r="81" spans="1:10">
      <c r="A81" s="1"/>
      <c r="B81" s="205">
        <v>18</v>
      </c>
      <c r="C81" s="207" t="str">
        <f t="shared" ref="C81:H95" ca="1" si="5">IF(E24="O",CONCATENATE($C24," ",$D24),"")</f>
        <v/>
      </c>
      <c r="D81" s="207" t="str">
        <f t="shared" ca="1" si="5"/>
        <v/>
      </c>
      <c r="E81" s="207" t="str">
        <f t="shared" ca="1" si="5"/>
        <v/>
      </c>
      <c r="F81" s="207" t="str">
        <f t="shared" ca="1" si="5"/>
        <v/>
      </c>
      <c r="G81" s="207" t="str">
        <f t="shared" ca="1" si="5"/>
        <v/>
      </c>
      <c r="H81" s="208" t="str">
        <f t="shared" ca="1" si="5"/>
        <v/>
      </c>
      <c r="I81" s="195" t="str">
        <f t="shared" ca="1" si="3"/>
        <v/>
      </c>
      <c r="J81" s="54"/>
    </row>
    <row r="82" spans="1:10">
      <c r="A82" s="1"/>
      <c r="B82" s="213">
        <v>19</v>
      </c>
      <c r="C82" s="215" t="str">
        <f t="shared" ca="1" si="5"/>
        <v/>
      </c>
      <c r="D82" s="215" t="str">
        <f t="shared" ca="1" si="5"/>
        <v/>
      </c>
      <c r="E82" s="215" t="str">
        <f t="shared" ca="1" si="5"/>
        <v/>
      </c>
      <c r="F82" s="215" t="str">
        <f t="shared" ca="1" si="5"/>
        <v/>
      </c>
      <c r="G82" s="215" t="str">
        <f t="shared" ca="1" si="5"/>
        <v/>
      </c>
      <c r="H82" s="216" t="str">
        <f t="shared" ca="1" si="5"/>
        <v/>
      </c>
      <c r="I82" s="195" t="str">
        <f t="shared" ca="1" si="3"/>
        <v/>
      </c>
      <c r="J82" s="54"/>
    </row>
    <row r="83" spans="1:10">
      <c r="A83" s="1"/>
      <c r="B83" s="205">
        <v>20</v>
      </c>
      <c r="C83" s="207" t="str">
        <f t="shared" ca="1" si="5"/>
        <v/>
      </c>
      <c r="D83" s="207" t="str">
        <f t="shared" ca="1" si="5"/>
        <v/>
      </c>
      <c r="E83" s="207" t="str">
        <f t="shared" ca="1" si="5"/>
        <v/>
      </c>
      <c r="F83" s="207" t="str">
        <f t="shared" ca="1" si="5"/>
        <v/>
      </c>
      <c r="G83" s="207" t="str">
        <f t="shared" ca="1" si="5"/>
        <v/>
      </c>
      <c r="H83" s="208" t="str">
        <f t="shared" ca="1" si="5"/>
        <v/>
      </c>
      <c r="I83" s="195" t="str">
        <f t="shared" ca="1" si="3"/>
        <v/>
      </c>
      <c r="J83" s="54"/>
    </row>
    <row r="84" spans="1:10">
      <c r="A84" s="1"/>
      <c r="B84" s="213">
        <v>21</v>
      </c>
      <c r="C84" s="215" t="str">
        <f t="shared" ca="1" si="5"/>
        <v/>
      </c>
      <c r="D84" s="215" t="str">
        <f t="shared" ca="1" si="5"/>
        <v/>
      </c>
      <c r="E84" s="215" t="str">
        <f t="shared" ca="1" si="5"/>
        <v/>
      </c>
      <c r="F84" s="215" t="str">
        <f t="shared" ca="1" si="5"/>
        <v/>
      </c>
      <c r="G84" s="215" t="str">
        <f t="shared" ca="1" si="5"/>
        <v/>
      </c>
      <c r="H84" s="216" t="str">
        <f t="shared" ca="1" si="5"/>
        <v/>
      </c>
      <c r="I84" s="195" t="str">
        <f t="shared" ca="1" si="3"/>
        <v/>
      </c>
      <c r="J84" s="54"/>
    </row>
    <row r="85" spans="1:10">
      <c r="A85" s="1"/>
      <c r="B85" s="205">
        <v>22</v>
      </c>
      <c r="C85" s="207" t="str">
        <f t="shared" ca="1" si="5"/>
        <v/>
      </c>
      <c r="D85" s="207" t="str">
        <f t="shared" ca="1" si="5"/>
        <v/>
      </c>
      <c r="E85" s="207" t="str">
        <f t="shared" ca="1" si="5"/>
        <v/>
      </c>
      <c r="F85" s="207" t="str">
        <f t="shared" ca="1" si="5"/>
        <v/>
      </c>
      <c r="G85" s="207" t="str">
        <f t="shared" ca="1" si="5"/>
        <v/>
      </c>
      <c r="H85" s="208" t="str">
        <f t="shared" ca="1" si="5"/>
        <v/>
      </c>
      <c r="I85" s="195" t="str">
        <f t="shared" ca="1" si="3"/>
        <v/>
      </c>
      <c r="J85" s="54"/>
    </row>
    <row r="86" spans="1:10">
      <c r="A86" s="1"/>
      <c r="B86" s="213">
        <v>23</v>
      </c>
      <c r="C86" s="215" t="str">
        <f t="shared" ca="1" si="5"/>
        <v/>
      </c>
      <c r="D86" s="215" t="str">
        <f t="shared" ca="1" si="5"/>
        <v/>
      </c>
      <c r="E86" s="215" t="str">
        <f t="shared" ca="1" si="5"/>
        <v/>
      </c>
      <c r="F86" s="215" t="str">
        <f t="shared" ca="1" si="5"/>
        <v/>
      </c>
      <c r="G86" s="215" t="str">
        <f t="shared" ca="1" si="5"/>
        <v/>
      </c>
      <c r="H86" s="216" t="str">
        <f t="shared" ca="1" si="5"/>
        <v/>
      </c>
      <c r="I86" s="195" t="str">
        <f t="shared" ca="1" si="3"/>
        <v/>
      </c>
      <c r="J86" s="54"/>
    </row>
    <row r="87" spans="1:10">
      <c r="A87" s="1"/>
      <c r="B87" s="205">
        <v>24</v>
      </c>
      <c r="C87" s="207" t="str">
        <f t="shared" ca="1" si="5"/>
        <v/>
      </c>
      <c r="D87" s="207" t="str">
        <f t="shared" ca="1" si="5"/>
        <v/>
      </c>
      <c r="E87" s="207" t="str">
        <f t="shared" ca="1" si="5"/>
        <v/>
      </c>
      <c r="F87" s="207" t="str">
        <f t="shared" ca="1" si="5"/>
        <v/>
      </c>
      <c r="G87" s="207" t="str">
        <f t="shared" ca="1" si="5"/>
        <v/>
      </c>
      <c r="H87" s="208" t="str">
        <f t="shared" ca="1" si="5"/>
        <v/>
      </c>
      <c r="I87" s="195" t="str">
        <f t="shared" ca="1" si="3"/>
        <v/>
      </c>
      <c r="J87" s="54"/>
    </row>
    <row r="88" spans="1:10">
      <c r="A88" s="1"/>
      <c r="B88" s="32">
        <v>25</v>
      </c>
      <c r="C88" s="215" t="str">
        <f t="shared" ca="1" si="5"/>
        <v/>
      </c>
      <c r="D88" s="215" t="str">
        <f t="shared" ca="1" si="5"/>
        <v/>
      </c>
      <c r="E88" s="215" t="str">
        <f t="shared" ca="1" si="5"/>
        <v/>
      </c>
      <c r="F88" s="215" t="str">
        <f t="shared" ca="1" si="5"/>
        <v/>
      </c>
      <c r="G88" s="215" t="str">
        <f t="shared" ca="1" si="5"/>
        <v/>
      </c>
      <c r="H88" s="216" t="str">
        <f t="shared" ca="1" si="5"/>
        <v/>
      </c>
      <c r="I88" s="195" t="str">
        <f t="shared" ca="1" si="3"/>
        <v/>
      </c>
      <c r="J88" s="54"/>
    </row>
    <row r="89" spans="1:10">
      <c r="A89" s="1"/>
      <c r="B89" s="205">
        <v>26</v>
      </c>
      <c r="C89" s="207" t="str">
        <f t="shared" ca="1" si="5"/>
        <v/>
      </c>
      <c r="D89" s="207" t="str">
        <f t="shared" ca="1" si="5"/>
        <v/>
      </c>
      <c r="E89" s="207" t="str">
        <f t="shared" ca="1" si="5"/>
        <v/>
      </c>
      <c r="F89" s="207" t="str">
        <f t="shared" ca="1" si="5"/>
        <v/>
      </c>
      <c r="G89" s="207" t="str">
        <f t="shared" ca="1" si="5"/>
        <v/>
      </c>
      <c r="H89" s="208" t="str">
        <f t="shared" ca="1" si="5"/>
        <v/>
      </c>
      <c r="I89" s="195" t="str">
        <f t="shared" ca="1" si="3"/>
        <v/>
      </c>
      <c r="J89" s="54"/>
    </row>
    <row r="90" spans="1:10">
      <c r="A90" s="1"/>
      <c r="B90" s="213">
        <v>27</v>
      </c>
      <c r="C90" s="215" t="str">
        <f t="shared" ca="1" si="5"/>
        <v/>
      </c>
      <c r="D90" s="215" t="str">
        <f t="shared" ca="1" si="5"/>
        <v/>
      </c>
      <c r="E90" s="215" t="str">
        <f t="shared" ca="1" si="5"/>
        <v/>
      </c>
      <c r="F90" s="215" t="str">
        <f t="shared" ca="1" si="5"/>
        <v/>
      </c>
      <c r="G90" s="215" t="str">
        <f t="shared" ca="1" si="5"/>
        <v/>
      </c>
      <c r="H90" s="216" t="str">
        <f t="shared" ca="1" si="5"/>
        <v/>
      </c>
      <c r="I90" s="195" t="str">
        <f t="shared" ca="1" si="3"/>
        <v/>
      </c>
      <c r="J90" s="54"/>
    </row>
    <row r="91" spans="1:10">
      <c r="A91" s="1"/>
      <c r="B91" s="205">
        <v>28</v>
      </c>
      <c r="C91" s="207" t="str">
        <f t="shared" ca="1" si="5"/>
        <v/>
      </c>
      <c r="D91" s="207" t="str">
        <f t="shared" ca="1" si="5"/>
        <v/>
      </c>
      <c r="E91" s="207" t="str">
        <f t="shared" ca="1" si="5"/>
        <v/>
      </c>
      <c r="F91" s="207" t="str">
        <f t="shared" ca="1" si="5"/>
        <v/>
      </c>
      <c r="G91" s="207" t="str">
        <f t="shared" ca="1" si="5"/>
        <v/>
      </c>
      <c r="H91" s="208" t="str">
        <f t="shared" ca="1" si="5"/>
        <v/>
      </c>
      <c r="I91" s="195" t="str">
        <f t="shared" ca="1" si="3"/>
        <v/>
      </c>
      <c r="J91" s="54"/>
    </row>
    <row r="92" spans="1:10">
      <c r="A92" s="1"/>
      <c r="B92" s="213">
        <v>29</v>
      </c>
      <c r="C92" s="215" t="str">
        <f t="shared" ca="1" si="5"/>
        <v/>
      </c>
      <c r="D92" s="215" t="str">
        <f t="shared" ca="1" si="5"/>
        <v/>
      </c>
      <c r="E92" s="215" t="str">
        <f t="shared" ca="1" si="5"/>
        <v/>
      </c>
      <c r="F92" s="215" t="str">
        <f t="shared" ca="1" si="5"/>
        <v/>
      </c>
      <c r="G92" s="215" t="str">
        <f t="shared" ca="1" si="5"/>
        <v/>
      </c>
      <c r="H92" s="216" t="str">
        <f t="shared" ca="1" si="5"/>
        <v/>
      </c>
      <c r="I92" s="195" t="str">
        <f t="shared" ca="1" si="3"/>
        <v/>
      </c>
      <c r="J92" s="54"/>
    </row>
    <row r="93" spans="1:10">
      <c r="A93" s="1"/>
      <c r="B93" s="205">
        <v>30</v>
      </c>
      <c r="C93" s="207" t="str">
        <f t="shared" ca="1" si="5"/>
        <v/>
      </c>
      <c r="D93" s="207" t="str">
        <f t="shared" ca="1" si="5"/>
        <v/>
      </c>
      <c r="E93" s="207" t="str">
        <f t="shared" ca="1" si="5"/>
        <v/>
      </c>
      <c r="F93" s="207" t="str">
        <f t="shared" ca="1" si="5"/>
        <v/>
      </c>
      <c r="G93" s="207" t="str">
        <f t="shared" ca="1" si="5"/>
        <v/>
      </c>
      <c r="H93" s="208" t="str">
        <f t="shared" ca="1" si="5"/>
        <v/>
      </c>
      <c r="I93" s="195" t="str">
        <f t="shared" ca="1" si="3"/>
        <v/>
      </c>
      <c r="J93" s="54"/>
    </row>
    <row r="94" spans="1:10">
      <c r="A94" s="1"/>
      <c r="B94" s="213">
        <v>31</v>
      </c>
      <c r="C94" s="215" t="str">
        <f t="shared" ca="1" si="5"/>
        <v/>
      </c>
      <c r="D94" s="215" t="str">
        <f t="shared" ca="1" si="5"/>
        <v/>
      </c>
      <c r="E94" s="215" t="str">
        <f t="shared" ca="1" si="5"/>
        <v/>
      </c>
      <c r="F94" s="215" t="str">
        <f t="shared" ca="1" si="5"/>
        <v/>
      </c>
      <c r="G94" s="215" t="str">
        <f t="shared" ca="1" si="5"/>
        <v/>
      </c>
      <c r="H94" s="216" t="str">
        <f t="shared" ca="1" si="5"/>
        <v/>
      </c>
      <c r="I94" s="195" t="str">
        <f t="shared" ca="1" si="3"/>
        <v/>
      </c>
      <c r="J94" s="54"/>
    </row>
    <row r="95" spans="1:10" ht="15.75" thickBot="1">
      <c r="A95" s="1"/>
      <c r="B95" s="252">
        <v>32</v>
      </c>
      <c r="C95" s="253" t="str">
        <f t="shared" ca="1" si="5"/>
        <v/>
      </c>
      <c r="D95" s="253" t="str">
        <f t="shared" ca="1" si="5"/>
        <v/>
      </c>
      <c r="E95" s="253" t="str">
        <f t="shared" ca="1" si="5"/>
        <v/>
      </c>
      <c r="F95" s="253" t="str">
        <f t="shared" ca="1" si="5"/>
        <v/>
      </c>
      <c r="G95" s="253" t="str">
        <f t="shared" ca="1" si="5"/>
        <v/>
      </c>
      <c r="H95" s="254" t="str">
        <f t="shared" ca="1" si="5"/>
        <v/>
      </c>
      <c r="I95" s="195" t="str">
        <f t="shared" ca="1" si="3"/>
        <v/>
      </c>
      <c r="J95" s="54"/>
    </row>
    <row r="96" spans="1:10" ht="24" thickBot="1">
      <c r="A96" s="8"/>
      <c r="B96" s="255">
        <f ca="1">SUM(C96:H96)</f>
        <v>0</v>
      </c>
      <c r="C96" s="256">
        <f ca="1">E40</f>
        <v>0</v>
      </c>
      <c r="D96" s="256">
        <f t="shared" ref="D96:H96" ca="1" si="6">F40</f>
        <v>0</v>
      </c>
      <c r="E96" s="256">
        <f t="shared" ca="1" si="6"/>
        <v>0</v>
      </c>
      <c r="F96" s="256">
        <f t="shared" ca="1" si="6"/>
        <v>0</v>
      </c>
      <c r="G96" s="256">
        <f t="shared" ca="1" si="6"/>
        <v>0</v>
      </c>
      <c r="H96" s="257">
        <f t="shared" ca="1" si="6"/>
        <v>0</v>
      </c>
      <c r="I96" s="8"/>
      <c r="J96" s="54"/>
    </row>
    <row r="97" spans="1:9">
      <c r="A97" s="37"/>
      <c r="B97" s="37"/>
      <c r="C97" s="37"/>
      <c r="D97" s="37"/>
      <c r="E97" s="195"/>
      <c r="F97" s="195"/>
      <c r="G97" s="195"/>
      <c r="H97" s="195"/>
      <c r="I97" s="195"/>
    </row>
  </sheetData>
  <mergeCells count="1">
    <mergeCell ref="B4:D4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4"/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customWidth="1"/>
    <col min="11" max="11" width="18.140625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</cols>
  <sheetData>
    <row r="1" spans="1:29" s="54" customFormat="1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s="54" customFormat="1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s="54" customFormat="1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71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170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s="52" customFormat="1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s="52" customFormat="1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s="52" customFormat="1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17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s="54" customFormat="1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 s="54" customFormat="1">
      <c r="A96" s="147"/>
      <c r="D96" s="97"/>
      <c r="E96" s="97"/>
      <c r="L96" s="42"/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s="54" customFormat="1" ht="20.25" customHeight="1" thickBot="1">
      <c r="A97" s="147"/>
      <c r="D97" s="97"/>
      <c r="E97" s="97"/>
      <c r="L97" s="42"/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 s="54" customFormat="1">
      <c r="A102" s="147"/>
      <c r="D102" s="97"/>
      <c r="E102" s="97"/>
      <c r="L102" s="42"/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H76:H78"/>
    <mergeCell ref="H82:H84"/>
    <mergeCell ref="H85:H86"/>
    <mergeCell ref="H87:H88"/>
    <mergeCell ref="H89:H92"/>
    <mergeCell ref="H55:H56"/>
    <mergeCell ref="H59:H60"/>
    <mergeCell ref="H61:H66"/>
    <mergeCell ref="H67:H68"/>
    <mergeCell ref="H69:H74"/>
    <mergeCell ref="H35:H37"/>
    <mergeCell ref="H38:H44"/>
    <mergeCell ref="H45:H48"/>
    <mergeCell ref="H49:H52"/>
    <mergeCell ref="H53:H54"/>
    <mergeCell ref="A35:A56"/>
    <mergeCell ref="A59:A78"/>
    <mergeCell ref="A81:A93"/>
    <mergeCell ref="B59:B60"/>
    <mergeCell ref="B61:B66"/>
    <mergeCell ref="B67:B68"/>
    <mergeCell ref="B69:B74"/>
    <mergeCell ref="B76:B78"/>
    <mergeCell ref="B38:B44"/>
    <mergeCell ref="B45:B48"/>
    <mergeCell ref="B49:B52"/>
    <mergeCell ref="B53:B54"/>
    <mergeCell ref="B57:C57"/>
    <mergeCell ref="B4:C5"/>
    <mergeCell ref="B55:B56"/>
    <mergeCell ref="D2:G2"/>
    <mergeCell ref="D3:G3"/>
    <mergeCell ref="D4:G4"/>
    <mergeCell ref="D5:G5"/>
    <mergeCell ref="B35:B37"/>
    <mergeCell ref="D33:G33"/>
    <mergeCell ref="B33:C33"/>
    <mergeCell ref="B2:C2"/>
    <mergeCell ref="H27:H29"/>
    <mergeCell ref="H30:H32"/>
    <mergeCell ref="C9:D9"/>
    <mergeCell ref="H11:H17"/>
    <mergeCell ref="H18:H21"/>
    <mergeCell ref="H22:H26"/>
    <mergeCell ref="A10:A32"/>
    <mergeCell ref="B11:B17"/>
    <mergeCell ref="B18:B21"/>
    <mergeCell ref="B22:B26"/>
    <mergeCell ref="B27:B29"/>
    <mergeCell ref="B30:B32"/>
    <mergeCell ref="D57:G57"/>
    <mergeCell ref="B79:C79"/>
    <mergeCell ref="D79:G79"/>
    <mergeCell ref="B94:C94"/>
    <mergeCell ref="D94:G94"/>
    <mergeCell ref="B82:B84"/>
    <mergeCell ref="B85:B86"/>
    <mergeCell ref="B87:B88"/>
    <mergeCell ref="B89:B92"/>
  </mergeCells>
  <conditionalFormatting sqref="F6:G6">
    <cfRule type="dataBar" priority="340">
      <dataBar showValue="0">
        <cfvo type="min" val="0"/>
        <cfvo type="max" val="0"/>
        <color rgb="FF008AEF"/>
      </dataBar>
    </cfRule>
  </conditionalFormatting>
  <conditionalFormatting sqref="K2:K5">
    <cfRule type="dataBar" priority="336">
      <dataBar showValue="0">
        <cfvo type="min" val="0"/>
        <cfvo type="max" val="0"/>
        <color rgb="FF008AEF"/>
      </dataBar>
    </cfRule>
  </conditionalFormatting>
  <conditionalFormatting sqref="K6">
    <cfRule type="dataBar" priority="334">
      <dataBar showValue="0">
        <cfvo type="min" val="0"/>
        <cfvo type="max" val="0"/>
        <color rgb="FF008AEF"/>
      </dataBar>
    </cfRule>
  </conditionalFormatting>
  <conditionalFormatting sqref="J2:J4">
    <cfRule type="iconSet" priority="277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27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201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200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87">
      <dataBar showValue="0">
        <cfvo type="min" val="0"/>
        <cfvo type="max" val="0"/>
        <color rgb="FF008AEF"/>
      </dataBar>
    </cfRule>
  </conditionalFormatting>
  <conditionalFormatting sqref="F6:H6">
    <cfRule type="iconSet" priority="76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77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77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786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75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31" priority="181" operator="greaterThanOrEqual">
      <formula>3</formula>
    </cfRule>
  </conditionalFormatting>
  <conditionalFormatting sqref="K35:K93">
    <cfRule type="iconSet" priority="174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73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72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71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30" priority="178" operator="lessThan">
      <formula>1</formula>
    </cfRule>
  </conditionalFormatting>
  <conditionalFormatting sqref="H10:H32 H2:H5 H93 H89 H87 H85 H81:H82 H75:H76 H69 H67 H61 H59 H55 H53 H49 H45 H38 H35">
    <cfRule type="cellIs" dxfId="129" priority="179" operator="between">
      <formula>1</formula>
      <formula>1.99</formula>
    </cfRule>
  </conditionalFormatting>
  <conditionalFormatting sqref="H10:H32 H2:H5 H35 H38 H45 H49 H53 H55 H59 H61 H67 H69 H75:H76 H81:H82 H85 H87 H89 H93">
    <cfRule type="cellIs" dxfId="128" priority="180" operator="between">
      <formula>2</formula>
      <formula>2.99</formula>
    </cfRule>
  </conditionalFormatting>
  <conditionalFormatting sqref="K57">
    <cfRule type="dataBar" priority="170">
      <dataBar showValue="0">
        <cfvo type="min" val="0"/>
        <cfvo type="max" val="0"/>
        <color rgb="FF008AEF"/>
      </dataBar>
    </cfRule>
  </conditionalFormatting>
  <conditionalFormatting sqref="K79">
    <cfRule type="dataBar" priority="169">
      <dataBar showValue="0">
        <cfvo type="min" val="0"/>
        <cfvo type="max" val="0"/>
        <color rgb="FF008AEF"/>
      </dataBar>
    </cfRule>
  </conditionalFormatting>
  <conditionalFormatting sqref="K94:K95">
    <cfRule type="iconSet" priority="168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67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66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65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64">
      <dataBar showValue="0">
        <cfvo type="min" val="0"/>
        <cfvo type="max" val="0"/>
        <color rgb="FF008AEF"/>
      </dataBar>
    </cfRule>
  </conditionalFormatting>
  <conditionalFormatting sqref="Q10:Q32">
    <cfRule type="iconSet" priority="163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61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15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157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155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153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151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149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147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145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143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141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13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137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135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133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131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129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127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87">
      <dataBar showValue="0">
        <cfvo type="min" val="0"/>
        <cfvo type="max" val="0"/>
        <color rgb="FF008AEF"/>
      </dataBar>
    </cfRule>
  </conditionalFormatting>
  <conditionalFormatting sqref="M57">
    <cfRule type="dataBar" priority="85">
      <dataBar showValue="0">
        <cfvo type="min" val="0"/>
        <cfvo type="max" val="0"/>
        <color rgb="FF008AEF"/>
      </dataBar>
    </cfRule>
  </conditionalFormatting>
  <conditionalFormatting sqref="M79">
    <cfRule type="dataBar" priority="84">
      <dataBar showValue="0">
        <cfvo type="min" val="0"/>
        <cfvo type="max" val="0"/>
        <color rgb="FF008AEF"/>
      </dataBar>
    </cfRule>
  </conditionalFormatting>
  <conditionalFormatting sqref="O33">
    <cfRule type="dataBar" priority="82">
      <dataBar showValue="0">
        <cfvo type="min" val="0"/>
        <cfvo type="max" val="0"/>
        <color rgb="FF008AEF"/>
      </dataBar>
    </cfRule>
  </conditionalFormatting>
  <conditionalFormatting sqref="O57">
    <cfRule type="dataBar" priority="80">
      <dataBar showValue="0">
        <cfvo type="min" val="0"/>
        <cfvo type="max" val="0"/>
        <color rgb="FF008AEF"/>
      </dataBar>
    </cfRule>
  </conditionalFormatting>
  <conditionalFormatting sqref="O79">
    <cfRule type="dataBar" priority="79">
      <dataBar showValue="0">
        <cfvo type="min" val="0"/>
        <cfvo type="max" val="0"/>
        <color rgb="FF008AEF"/>
      </dataBar>
    </cfRule>
  </conditionalFormatting>
  <conditionalFormatting sqref="Q33">
    <cfRule type="dataBar" priority="77">
      <dataBar showValue="0">
        <cfvo type="min" val="0"/>
        <cfvo type="max" val="0"/>
        <color rgb="FF008AEF"/>
      </dataBar>
    </cfRule>
  </conditionalFormatting>
  <conditionalFormatting sqref="Q57">
    <cfRule type="dataBar" priority="75">
      <dataBar showValue="0">
        <cfvo type="min" val="0"/>
        <cfvo type="max" val="0"/>
        <color rgb="FF008AEF"/>
      </dataBar>
    </cfRule>
  </conditionalFormatting>
  <conditionalFormatting sqref="Q79">
    <cfRule type="dataBar" priority="74">
      <dataBar showValue="0">
        <cfvo type="min" val="0"/>
        <cfvo type="max" val="0"/>
        <color rgb="FF008AEF"/>
      </dataBar>
    </cfRule>
  </conditionalFormatting>
  <conditionalFormatting sqref="S33">
    <cfRule type="dataBar" priority="72">
      <dataBar showValue="0">
        <cfvo type="min" val="0"/>
        <cfvo type="max" val="0"/>
        <color rgb="FF008AEF"/>
      </dataBar>
    </cfRule>
  </conditionalFormatting>
  <conditionalFormatting sqref="S57">
    <cfRule type="dataBar" priority="70">
      <dataBar showValue="0">
        <cfvo type="min" val="0"/>
        <cfvo type="max" val="0"/>
        <color rgb="FF008AEF"/>
      </dataBar>
    </cfRule>
  </conditionalFormatting>
  <conditionalFormatting sqref="S79">
    <cfRule type="dataBar" priority="69">
      <dataBar showValue="0">
        <cfvo type="min" val="0"/>
        <cfvo type="max" val="0"/>
        <color rgb="FF008AEF"/>
      </dataBar>
    </cfRule>
  </conditionalFormatting>
  <conditionalFormatting sqref="U33">
    <cfRule type="dataBar" priority="67">
      <dataBar showValue="0">
        <cfvo type="min" val="0"/>
        <cfvo type="max" val="0"/>
        <color rgb="FF008AEF"/>
      </dataBar>
    </cfRule>
  </conditionalFormatting>
  <conditionalFormatting sqref="U57">
    <cfRule type="dataBar" priority="65">
      <dataBar showValue="0">
        <cfvo type="min" val="0"/>
        <cfvo type="max" val="0"/>
        <color rgb="FF008AEF"/>
      </dataBar>
    </cfRule>
  </conditionalFormatting>
  <conditionalFormatting sqref="U79">
    <cfRule type="dataBar" priority="64">
      <dataBar showValue="0">
        <cfvo type="min" val="0"/>
        <cfvo type="max" val="0"/>
        <color rgb="FF008AEF"/>
      </dataBar>
    </cfRule>
  </conditionalFormatting>
  <conditionalFormatting sqref="W33">
    <cfRule type="dataBar" priority="62">
      <dataBar showValue="0">
        <cfvo type="min" val="0"/>
        <cfvo type="max" val="0"/>
        <color rgb="FF008AEF"/>
      </dataBar>
    </cfRule>
  </conditionalFormatting>
  <conditionalFormatting sqref="W57">
    <cfRule type="dataBar" priority="60">
      <dataBar showValue="0">
        <cfvo type="min" val="0"/>
        <cfvo type="max" val="0"/>
        <color rgb="FF008AEF"/>
      </dataBar>
    </cfRule>
  </conditionalFormatting>
  <conditionalFormatting sqref="W79">
    <cfRule type="dataBar" priority="59">
      <dataBar showValue="0">
        <cfvo type="min" val="0"/>
        <cfvo type="max" val="0"/>
        <color rgb="FF008AEF"/>
      </dataBar>
    </cfRule>
  </conditionalFormatting>
  <conditionalFormatting sqref="Y33">
    <cfRule type="dataBar" priority="57">
      <dataBar showValue="0">
        <cfvo type="min" val="0"/>
        <cfvo type="max" val="0"/>
        <color rgb="FF008AEF"/>
      </dataBar>
    </cfRule>
  </conditionalFormatting>
  <conditionalFormatting sqref="Y57">
    <cfRule type="dataBar" priority="55">
      <dataBar showValue="0">
        <cfvo type="min" val="0"/>
        <cfvo type="max" val="0"/>
        <color rgb="FF008AEF"/>
      </dataBar>
    </cfRule>
  </conditionalFormatting>
  <conditionalFormatting sqref="Y79">
    <cfRule type="dataBar" priority="54">
      <dataBar showValue="0">
        <cfvo type="min" val="0"/>
        <cfvo type="max" val="0"/>
        <color rgb="FF008AEF"/>
      </dataBar>
    </cfRule>
  </conditionalFormatting>
  <conditionalFormatting sqref="AA33">
    <cfRule type="dataBar" priority="52">
      <dataBar showValue="0">
        <cfvo type="min" val="0"/>
        <cfvo type="max" val="0"/>
        <color rgb="FF008AEF"/>
      </dataBar>
    </cfRule>
  </conditionalFormatting>
  <conditionalFormatting sqref="AA57">
    <cfRule type="dataBar" priority="50">
      <dataBar showValue="0">
        <cfvo type="min" val="0"/>
        <cfvo type="max" val="0"/>
        <color rgb="FF008AEF"/>
      </dataBar>
    </cfRule>
  </conditionalFormatting>
  <conditionalFormatting sqref="AA79">
    <cfRule type="dataBar" priority="49">
      <dataBar showValue="0">
        <cfvo type="min" val="0"/>
        <cfvo type="max" val="0"/>
        <color rgb="FF008AEF"/>
      </dataBar>
    </cfRule>
  </conditionalFormatting>
  <conditionalFormatting sqref="AC33">
    <cfRule type="dataBar" priority="47">
      <dataBar showValue="0">
        <cfvo type="min" val="0"/>
        <cfvo type="max" val="0"/>
        <color rgb="FF008AEF"/>
      </dataBar>
    </cfRule>
  </conditionalFormatting>
  <conditionalFormatting sqref="AC57">
    <cfRule type="dataBar" priority="45">
      <dataBar showValue="0">
        <cfvo type="min" val="0"/>
        <cfvo type="max" val="0"/>
        <color rgb="FF008AEF"/>
      </dataBar>
    </cfRule>
  </conditionalFormatting>
  <conditionalFormatting sqref="AC79">
    <cfRule type="dataBar" priority="44">
      <dataBar showValue="0">
        <cfvo type="min" val="0"/>
        <cfvo type="max" val="0"/>
        <color rgb="FF008AEF"/>
      </dataBar>
    </cfRule>
  </conditionalFormatting>
  <conditionalFormatting sqref="K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2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1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0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9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8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2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924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1">
      <dataBar showValue="0">
        <cfvo type="min" val="0"/>
        <cfvo type="max" val="0"/>
        <color rgb="FF008AEF"/>
      </dataBar>
    </cfRule>
  </conditionalFormatting>
  <dataValidations xWindow="583" yWindow="447" count="3"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869"/>
  <sheetViews>
    <sheetView zoomScale="85" zoomScaleNormal="85" workbookViewId="0">
      <pane xSplit="8" ySplit="9" topLeftCell="I10" activePane="bottomRight" state="frozen"/>
      <selection pane="topRight" activeCell="H1" sqref="H1"/>
      <selection pane="bottomLeft" activeCell="A10" sqref="A10"/>
      <selection pane="bottomRight" activeCell="A9" sqref="A9:G94"/>
    </sheetView>
  </sheetViews>
  <sheetFormatPr baseColWidth="10" defaultRowHeight="15"/>
  <cols>
    <col min="1" max="1" width="8" style="147" customWidth="1"/>
    <col min="2" max="2" width="14.28515625" style="54" customWidth="1"/>
    <col min="3" max="3" width="17.140625" style="54" customWidth="1"/>
    <col min="4" max="4" width="58.140625" style="97" customWidth="1"/>
    <col min="5" max="5" width="13.140625" style="97" customWidth="1"/>
    <col min="6" max="6" width="15" style="54" customWidth="1"/>
    <col min="7" max="7" width="19.85546875" style="54" customWidth="1"/>
    <col min="8" max="8" width="12.42578125" style="54" customWidth="1"/>
    <col min="9" max="9" width="6.42578125" style="54" customWidth="1"/>
    <col min="10" max="10" width="6.85546875" style="54" customWidth="1"/>
    <col min="11" max="11" width="18.140625" style="54" customWidth="1"/>
    <col min="12" max="12" width="6.5703125" style="42" customWidth="1"/>
    <col min="13" max="13" width="18.140625" style="81" customWidth="1"/>
    <col min="14" max="14" width="6.5703125" style="42" customWidth="1"/>
    <col min="15" max="15" width="15.85546875" style="81" customWidth="1"/>
    <col min="16" max="16" width="6.5703125" style="42" customWidth="1"/>
    <col min="17" max="17" width="15.85546875" style="81" customWidth="1"/>
    <col min="18" max="18" width="6.5703125" style="42" customWidth="1"/>
    <col min="19" max="19" width="15.85546875" style="81" customWidth="1"/>
    <col min="20" max="20" width="6.5703125" style="42" customWidth="1"/>
    <col min="21" max="21" width="15.85546875" style="81" customWidth="1"/>
    <col min="22" max="22" width="6.5703125" style="42" customWidth="1"/>
    <col min="23" max="23" width="15.85546875" style="81" customWidth="1"/>
    <col min="24" max="24" width="6.5703125" style="42" customWidth="1"/>
    <col min="25" max="25" width="15.85546875" style="81" customWidth="1"/>
    <col min="26" max="26" width="6.5703125" style="42" customWidth="1"/>
    <col min="27" max="27" width="15.85546875" style="81" customWidth="1"/>
    <col min="28" max="28" width="6.5703125" style="42" customWidth="1"/>
    <col min="29" max="29" width="15.85546875" style="81" customWidth="1"/>
    <col min="30" max="16384" width="11.42578125" style="54"/>
  </cols>
  <sheetData>
    <row r="1" spans="1:29" ht="15.75" thickBot="1">
      <c r="A1" s="142"/>
      <c r="B1" s="1"/>
      <c r="C1" s="1"/>
      <c r="D1" s="29"/>
      <c r="E1" s="29"/>
      <c r="F1" s="1"/>
      <c r="G1" s="1"/>
      <c r="H1" s="1"/>
      <c r="I1" s="1"/>
      <c r="J1" s="1"/>
      <c r="K1" s="8"/>
      <c r="L1" s="41"/>
      <c r="M1" s="39"/>
      <c r="N1" s="41"/>
      <c r="O1" s="39"/>
      <c r="P1" s="41"/>
      <c r="Q1" s="39"/>
      <c r="R1" s="41"/>
      <c r="S1" s="39"/>
      <c r="T1" s="41"/>
      <c r="U1" s="39"/>
      <c r="V1" s="41"/>
      <c r="W1" s="39"/>
      <c r="X1" s="41"/>
      <c r="Y1" s="39"/>
      <c r="Z1" s="41"/>
      <c r="AA1" s="39"/>
      <c r="AB1" s="41"/>
      <c r="AC1" s="39"/>
    </row>
    <row r="2" spans="1:29" ht="20.25" customHeight="1">
      <c r="A2" s="142"/>
      <c r="B2" s="335" t="str">
        <f>'Liste élèves'!A2</f>
        <v>BAC PRO - Seconde</v>
      </c>
      <c r="C2" s="336"/>
      <c r="D2" s="326" t="s">
        <v>105</v>
      </c>
      <c r="E2" s="327"/>
      <c r="F2" s="327"/>
      <c r="G2" s="328"/>
      <c r="H2" s="105">
        <v>0</v>
      </c>
      <c r="I2" s="1"/>
      <c r="J2" s="174">
        <v>0</v>
      </c>
      <c r="K2" s="285" t="s">
        <v>205</v>
      </c>
      <c r="L2" s="286"/>
      <c r="M2" s="287"/>
      <c r="N2" s="286"/>
      <c r="O2" s="287"/>
      <c r="P2" s="283"/>
      <c r="Q2" s="288"/>
      <c r="R2" s="69"/>
      <c r="S2" s="39"/>
      <c r="T2" s="69"/>
      <c r="U2" s="39"/>
      <c r="V2" s="69"/>
      <c r="W2" s="39"/>
      <c r="X2" s="69"/>
      <c r="Y2" s="39"/>
      <c r="Z2" s="69"/>
      <c r="AA2" s="39"/>
      <c r="AB2" s="69"/>
      <c r="AC2" s="39"/>
    </row>
    <row r="3" spans="1:29" ht="20.25" customHeight="1">
      <c r="A3" s="143"/>
      <c r="B3" s="177"/>
      <c r="C3" s="178"/>
      <c r="D3" s="329" t="s">
        <v>104</v>
      </c>
      <c r="E3" s="330"/>
      <c r="F3" s="330"/>
      <c r="G3" s="331"/>
      <c r="H3" s="106">
        <v>1</v>
      </c>
      <c r="I3" s="1"/>
      <c r="J3" s="175">
        <v>1</v>
      </c>
      <c r="K3" s="181" t="s">
        <v>206</v>
      </c>
      <c r="L3" s="179"/>
      <c r="M3" s="180"/>
      <c r="N3" s="179"/>
      <c r="O3" s="180"/>
      <c r="P3" s="182"/>
      <c r="Q3" s="182"/>
      <c r="R3" s="69"/>
      <c r="S3" s="39"/>
      <c r="T3" s="69"/>
      <c r="U3" s="39"/>
      <c r="V3" s="69"/>
      <c r="W3" s="39"/>
      <c r="X3" s="69"/>
      <c r="Y3" s="39"/>
      <c r="Z3" s="69"/>
      <c r="AA3" s="39"/>
      <c r="AB3" s="69"/>
      <c r="AC3" s="39"/>
    </row>
    <row r="4" spans="1:29" ht="20.25" customHeight="1" thickBot="1">
      <c r="A4" s="143"/>
      <c r="B4" s="322" t="str">
        <f>'Liste élèves'!D2</f>
        <v xml:space="preserve"> A RENSEIGNER DANS LA FEUILLE "LISTE ELEVES"</v>
      </c>
      <c r="C4" s="323"/>
      <c r="D4" s="329" t="s">
        <v>106</v>
      </c>
      <c r="E4" s="330"/>
      <c r="F4" s="330"/>
      <c r="G4" s="331"/>
      <c r="H4" s="106">
        <v>2</v>
      </c>
      <c r="I4" s="1"/>
      <c r="J4" s="176">
        <v>2</v>
      </c>
      <c r="K4" s="289" t="s">
        <v>164</v>
      </c>
      <c r="L4" s="290"/>
      <c r="M4" s="291"/>
      <c r="N4" s="290"/>
      <c r="O4" s="291"/>
      <c r="P4" s="284"/>
      <c r="Q4" s="292"/>
      <c r="R4" s="69"/>
      <c r="S4" s="39"/>
      <c r="T4" s="69"/>
      <c r="U4" s="39"/>
      <c r="V4" s="69"/>
      <c r="W4" s="39"/>
      <c r="X4" s="69"/>
      <c r="Y4" s="39"/>
      <c r="Z4" s="69"/>
      <c r="AA4" s="39"/>
      <c r="AB4" s="69"/>
      <c r="AC4" s="39"/>
    </row>
    <row r="5" spans="1:29" ht="20.25" customHeight="1" thickBot="1">
      <c r="A5" s="142"/>
      <c r="B5" s="324"/>
      <c r="C5" s="325"/>
      <c r="D5" s="332" t="s">
        <v>103</v>
      </c>
      <c r="E5" s="333"/>
      <c r="F5" s="333"/>
      <c r="G5" s="334"/>
      <c r="H5" s="107">
        <v>3</v>
      </c>
      <c r="I5" s="1"/>
      <c r="J5" s="66"/>
      <c r="K5" s="67"/>
      <c r="L5" s="68"/>
      <c r="M5" s="39"/>
      <c r="N5" s="68"/>
      <c r="O5" s="39"/>
      <c r="P5" s="68"/>
      <c r="Q5" s="39"/>
      <c r="R5" s="68"/>
      <c r="S5" s="39"/>
      <c r="T5" s="68"/>
      <c r="U5" s="39"/>
      <c r="V5" s="68"/>
      <c r="W5" s="39"/>
      <c r="X5" s="68"/>
      <c r="Y5" s="39"/>
      <c r="Z5" s="68"/>
      <c r="AA5" s="39"/>
      <c r="AB5" s="68"/>
      <c r="AC5" s="39"/>
    </row>
    <row r="6" spans="1:29" ht="18.75" customHeight="1" thickBot="1">
      <c r="A6" s="142"/>
      <c r="B6" s="108"/>
      <c r="C6" s="1"/>
      <c r="D6" s="29"/>
      <c r="E6" s="29"/>
      <c r="F6" s="66"/>
      <c r="G6" s="66"/>
      <c r="H6" s="66"/>
      <c r="I6" s="5"/>
      <c r="J6" s="66"/>
      <c r="K6" s="67"/>
      <c r="L6" s="69"/>
      <c r="M6" s="39"/>
      <c r="N6" s="69"/>
      <c r="O6" s="39"/>
      <c r="P6" s="69"/>
      <c r="Q6" s="39"/>
      <c r="R6" s="69"/>
      <c r="S6" s="39"/>
      <c r="T6" s="69"/>
      <c r="U6" s="39"/>
      <c r="V6" s="69"/>
      <c r="W6" s="39"/>
      <c r="X6" s="69"/>
      <c r="Y6" s="39"/>
      <c r="Z6" s="69"/>
      <c r="AA6" s="39"/>
      <c r="AB6" s="69"/>
      <c r="AC6" s="39"/>
    </row>
    <row r="7" spans="1:29" ht="18.75" customHeight="1" thickBot="1">
      <c r="A7" s="142"/>
      <c r="B7" s="108"/>
      <c r="C7" s="1"/>
      <c r="D7" s="29"/>
      <c r="E7" s="29"/>
      <c r="F7" s="61"/>
      <c r="G7" s="61"/>
      <c r="H7" s="282" t="s">
        <v>204</v>
      </c>
      <c r="I7" s="15"/>
      <c r="J7" s="39"/>
      <c r="K7" s="70">
        <v>1</v>
      </c>
      <c r="L7" s="39"/>
      <c r="M7" s="70">
        <f>K7+1</f>
        <v>2</v>
      </c>
      <c r="N7" s="39"/>
      <c r="O7" s="70">
        <f>M7+1</f>
        <v>3</v>
      </c>
      <c r="P7" s="39"/>
      <c r="Q7" s="70">
        <f>O7+1</f>
        <v>4</v>
      </c>
      <c r="R7" s="39"/>
      <c r="S7" s="70">
        <f>Q7+1</f>
        <v>5</v>
      </c>
      <c r="T7" s="39"/>
      <c r="U7" s="70">
        <f>S7+1</f>
        <v>6</v>
      </c>
      <c r="V7" s="39"/>
      <c r="W7" s="70">
        <f>U7+1</f>
        <v>7</v>
      </c>
      <c r="X7" s="39"/>
      <c r="Y7" s="70">
        <f>W7+1</f>
        <v>8</v>
      </c>
      <c r="Z7" s="39"/>
      <c r="AA7" s="70">
        <f>Y7+1</f>
        <v>9</v>
      </c>
      <c r="AB7" s="39"/>
      <c r="AC7" s="70">
        <f>AA7+1</f>
        <v>10</v>
      </c>
    </row>
    <row r="8" spans="1:29" ht="15.75" thickBot="1">
      <c r="A8" s="142"/>
      <c r="B8" s="1"/>
      <c r="C8" s="1"/>
      <c r="D8" s="29"/>
      <c r="E8" s="29"/>
      <c r="F8" s="40"/>
      <c r="G8" s="40"/>
      <c r="H8" s="186"/>
      <c r="I8" s="40"/>
      <c r="J8" s="78"/>
      <c r="K8" s="9"/>
      <c r="L8" s="78"/>
      <c r="M8" s="9"/>
      <c r="N8" s="78"/>
      <c r="O8" s="9"/>
      <c r="P8" s="78"/>
      <c r="Q8" s="9"/>
      <c r="R8" s="78"/>
      <c r="S8" s="9"/>
      <c r="T8" s="78"/>
      <c r="U8" s="9"/>
      <c r="V8" s="78"/>
      <c r="W8" s="9"/>
      <c r="X8" s="78"/>
      <c r="Y8" s="9"/>
      <c r="Z8" s="78"/>
      <c r="AA8" s="9"/>
      <c r="AB8" s="78"/>
      <c r="AC8" s="9"/>
    </row>
    <row r="9" spans="1:29" ht="17.25" customHeight="1" thickBot="1">
      <c r="A9" s="144"/>
      <c r="B9" s="88"/>
      <c r="C9" s="320"/>
      <c r="D9" s="321"/>
      <c r="E9" s="89" t="s">
        <v>174</v>
      </c>
      <c r="F9" s="89" t="s">
        <v>207</v>
      </c>
      <c r="G9" s="90" t="s">
        <v>71</v>
      </c>
      <c r="H9" s="185" t="s">
        <v>172</v>
      </c>
      <c r="I9" s="91"/>
      <c r="J9" s="92"/>
      <c r="K9" s="89" t="s">
        <v>37</v>
      </c>
      <c r="L9" s="92"/>
      <c r="M9" s="89" t="s">
        <v>37</v>
      </c>
      <c r="N9" s="92"/>
      <c r="O9" s="89" t="s">
        <v>37</v>
      </c>
      <c r="P9" s="92"/>
      <c r="Q9" s="89" t="s">
        <v>37</v>
      </c>
      <c r="R9" s="92"/>
      <c r="S9" s="89" t="s">
        <v>37</v>
      </c>
      <c r="T9" s="92"/>
      <c r="U9" s="89" t="s">
        <v>37</v>
      </c>
      <c r="V9" s="92"/>
      <c r="W9" s="89" t="s">
        <v>37</v>
      </c>
      <c r="X9" s="92"/>
      <c r="Y9" s="89" t="s">
        <v>37</v>
      </c>
      <c r="Z9" s="92"/>
      <c r="AA9" s="89" t="s">
        <v>37</v>
      </c>
      <c r="AB9" s="92"/>
      <c r="AC9" s="89" t="s">
        <v>37</v>
      </c>
    </row>
    <row r="10" spans="1:29" ht="33" customHeight="1" thickBot="1">
      <c r="A10" s="311" t="str">
        <f>Items!B4</f>
        <v>Organisation et gestion de données</v>
      </c>
      <c r="B10" s="293" t="str">
        <f>Items!A5</f>
        <v>Maîtrise insuffisante</v>
      </c>
      <c r="C10" s="119" t="s">
        <v>0</v>
      </c>
      <c r="D10" s="103" t="s">
        <v>74</v>
      </c>
      <c r="E10" s="265" t="s">
        <v>176</v>
      </c>
      <c r="F10" s="114">
        <f t="shared" ref="F10:F32" si="0">COUNTIF(J10:O10,2)</f>
        <v>0</v>
      </c>
      <c r="G10" s="120" t="str">
        <f>IF(F10&gt;=3,"Niveau Solide",IF(F10&gt;=2,"Niveau à consolider",IF(F10&gt;=1,"En cours d'acquisit.","Pas de réussite")))</f>
        <v>Pas de réussite</v>
      </c>
      <c r="H10" s="262">
        <f>F10*3</f>
        <v>0</v>
      </c>
      <c r="I10" s="110"/>
      <c r="J10" s="94"/>
      <c r="K10" s="121"/>
      <c r="L10" s="84"/>
      <c r="M10" s="121"/>
      <c r="N10" s="84"/>
      <c r="O10" s="121"/>
      <c r="P10" s="84"/>
      <c r="Q10" s="121"/>
      <c r="R10" s="84"/>
      <c r="S10" s="121"/>
      <c r="T10" s="84"/>
      <c r="U10" s="121"/>
      <c r="V10" s="84"/>
      <c r="W10" s="121"/>
      <c r="X10" s="84"/>
      <c r="Y10" s="121"/>
      <c r="Z10" s="84"/>
      <c r="AA10" s="121"/>
      <c r="AB10" s="84"/>
      <c r="AC10" s="121"/>
    </row>
    <row r="11" spans="1:29" ht="27" customHeight="1">
      <c r="A11" s="312"/>
      <c r="B11" s="314" t="str">
        <f>Items!A6</f>
        <v>Maîtrise fragile</v>
      </c>
      <c r="C11" s="72" t="s">
        <v>76</v>
      </c>
      <c r="D11" s="73" t="s">
        <v>82</v>
      </c>
      <c r="E11" s="266" t="s">
        <v>177</v>
      </c>
      <c r="F11" s="116">
        <f t="shared" si="0"/>
        <v>0</v>
      </c>
      <c r="G11" s="99" t="str">
        <f t="shared" ref="G11:G31" si="1">IF(F11&gt;=3,"Niveau Solide",IF(F11&gt;=2,"Niveau à consolider",IF(F11&gt;=1,"En cours d'acquisit.","Pas de réussite")))</f>
        <v>Pas de réussite</v>
      </c>
      <c r="H11" s="317">
        <f>SUM(F11:F17)*3/7</f>
        <v>0</v>
      </c>
      <c r="I11" s="117"/>
      <c r="J11" s="94"/>
      <c r="K11" s="62"/>
      <c r="L11" s="84"/>
      <c r="M11" s="62"/>
      <c r="N11" s="84"/>
      <c r="O11" s="62"/>
      <c r="P11" s="84"/>
      <c r="Q11" s="62"/>
      <c r="R11" s="84"/>
      <c r="S11" s="62"/>
      <c r="T11" s="84"/>
      <c r="U11" s="62"/>
      <c r="V11" s="84"/>
      <c r="W11" s="62"/>
      <c r="X11" s="84"/>
      <c r="Y11" s="62"/>
      <c r="Z11" s="84"/>
      <c r="AA11" s="62"/>
      <c r="AB11" s="84"/>
      <c r="AC11" s="62"/>
    </row>
    <row r="12" spans="1:29" ht="27" customHeight="1">
      <c r="A12" s="312"/>
      <c r="B12" s="315"/>
      <c r="C12" s="59" t="s">
        <v>0</v>
      </c>
      <c r="D12" s="60" t="s">
        <v>83</v>
      </c>
      <c r="E12" s="267" t="s">
        <v>178</v>
      </c>
      <c r="F12" s="102">
        <f t="shared" si="0"/>
        <v>0</v>
      </c>
      <c r="G12" s="100" t="str">
        <f t="shared" si="1"/>
        <v>Pas de réussite</v>
      </c>
      <c r="H12" s="318"/>
      <c r="I12" s="124"/>
      <c r="J12" s="95"/>
      <c r="K12" s="63"/>
      <c r="L12" s="79"/>
      <c r="M12" s="63"/>
      <c r="N12" s="79"/>
      <c r="O12" s="63"/>
      <c r="P12" s="79"/>
      <c r="Q12" s="63"/>
      <c r="R12" s="79"/>
      <c r="S12" s="63"/>
      <c r="T12" s="79"/>
      <c r="U12" s="63"/>
      <c r="V12" s="79"/>
      <c r="W12" s="63"/>
      <c r="X12" s="79"/>
      <c r="Y12" s="63"/>
      <c r="Z12" s="79"/>
      <c r="AA12" s="63"/>
      <c r="AB12" s="79"/>
      <c r="AC12" s="63"/>
    </row>
    <row r="13" spans="1:29" ht="27" customHeight="1">
      <c r="A13" s="312"/>
      <c r="B13" s="315"/>
      <c r="C13" s="59" t="s">
        <v>1</v>
      </c>
      <c r="D13" s="60" t="s">
        <v>84</v>
      </c>
      <c r="E13" s="267" t="s">
        <v>179</v>
      </c>
      <c r="F13" s="102">
        <f t="shared" si="0"/>
        <v>0</v>
      </c>
      <c r="G13" s="100" t="str">
        <f t="shared" si="1"/>
        <v>Pas de réussite</v>
      </c>
      <c r="H13" s="318"/>
      <c r="I13" s="111"/>
      <c r="J13" s="95"/>
      <c r="K13" s="63"/>
      <c r="L13" s="79"/>
      <c r="M13" s="63"/>
      <c r="N13" s="79"/>
      <c r="O13" s="63"/>
      <c r="P13" s="79"/>
      <c r="Q13" s="63"/>
      <c r="R13" s="79"/>
      <c r="S13" s="63"/>
      <c r="T13" s="79"/>
      <c r="U13" s="63"/>
      <c r="V13" s="79"/>
      <c r="W13" s="63"/>
      <c r="X13" s="79"/>
      <c r="Y13" s="63"/>
      <c r="Z13" s="79"/>
      <c r="AA13" s="63"/>
      <c r="AB13" s="79"/>
      <c r="AC13" s="63"/>
    </row>
    <row r="14" spans="1:29" ht="27" customHeight="1">
      <c r="A14" s="312"/>
      <c r="B14" s="315"/>
      <c r="C14" s="59" t="s">
        <v>1</v>
      </c>
      <c r="D14" s="60" t="s">
        <v>85</v>
      </c>
      <c r="E14" s="267" t="s">
        <v>180</v>
      </c>
      <c r="F14" s="102">
        <f t="shared" si="0"/>
        <v>0</v>
      </c>
      <c r="G14" s="100" t="str">
        <f t="shared" si="1"/>
        <v>Pas de réussite</v>
      </c>
      <c r="H14" s="318"/>
      <c r="I14" s="111"/>
      <c r="J14" s="95"/>
      <c r="K14" s="63"/>
      <c r="L14" s="79"/>
      <c r="M14" s="63"/>
      <c r="N14" s="79"/>
      <c r="O14" s="63"/>
      <c r="P14" s="79"/>
      <c r="Q14" s="63"/>
      <c r="R14" s="79"/>
      <c r="S14" s="63"/>
      <c r="T14" s="79"/>
      <c r="U14" s="63"/>
      <c r="V14" s="79"/>
      <c r="W14" s="63"/>
      <c r="X14" s="79"/>
      <c r="Y14" s="63"/>
      <c r="Z14" s="79"/>
      <c r="AA14" s="63"/>
      <c r="AB14" s="79"/>
      <c r="AC14" s="63"/>
    </row>
    <row r="15" spans="1:29" ht="27" customHeight="1">
      <c r="A15" s="312"/>
      <c r="B15" s="315"/>
      <c r="C15" s="59" t="s">
        <v>1</v>
      </c>
      <c r="D15" s="60" t="s">
        <v>86</v>
      </c>
      <c r="E15" s="267" t="s">
        <v>181</v>
      </c>
      <c r="F15" s="102">
        <f t="shared" si="0"/>
        <v>0</v>
      </c>
      <c r="G15" s="100" t="str">
        <f t="shared" si="1"/>
        <v>Pas de réussite</v>
      </c>
      <c r="H15" s="318"/>
      <c r="I15" s="111"/>
      <c r="J15" s="95"/>
      <c r="K15" s="63"/>
      <c r="L15" s="79"/>
      <c r="M15" s="63"/>
      <c r="N15" s="79"/>
      <c r="O15" s="63"/>
      <c r="P15" s="79"/>
      <c r="Q15" s="63"/>
      <c r="R15" s="79"/>
      <c r="S15" s="63"/>
      <c r="T15" s="79"/>
      <c r="U15" s="63"/>
      <c r="V15" s="79"/>
      <c r="W15" s="63"/>
      <c r="X15" s="79"/>
      <c r="Y15" s="63"/>
      <c r="Z15" s="79"/>
      <c r="AA15" s="63"/>
      <c r="AB15" s="79"/>
      <c r="AC15" s="63"/>
    </row>
    <row r="16" spans="1:29" ht="27" customHeight="1">
      <c r="A16" s="312"/>
      <c r="B16" s="315"/>
      <c r="C16" s="59" t="s">
        <v>0</v>
      </c>
      <c r="D16" s="60" t="s">
        <v>87</v>
      </c>
      <c r="E16" s="267" t="s">
        <v>182</v>
      </c>
      <c r="F16" s="102">
        <f t="shared" si="0"/>
        <v>0</v>
      </c>
      <c r="G16" s="100" t="str">
        <f t="shared" si="1"/>
        <v>Pas de réussite</v>
      </c>
      <c r="H16" s="318"/>
      <c r="I16" s="111"/>
      <c r="J16" s="95"/>
      <c r="K16" s="63"/>
      <c r="L16" s="79"/>
      <c r="M16" s="63"/>
      <c r="N16" s="79"/>
      <c r="O16" s="63"/>
      <c r="P16" s="79"/>
      <c r="Q16" s="63"/>
      <c r="R16" s="79"/>
      <c r="S16" s="63"/>
      <c r="T16" s="79"/>
      <c r="U16" s="63"/>
      <c r="V16" s="79"/>
      <c r="W16" s="63"/>
      <c r="X16" s="79"/>
      <c r="Y16" s="63"/>
      <c r="Z16" s="79"/>
      <c r="AA16" s="63"/>
      <c r="AB16" s="79"/>
      <c r="AC16" s="63"/>
    </row>
    <row r="17" spans="1:29" ht="27" customHeight="1" thickBot="1">
      <c r="A17" s="312"/>
      <c r="B17" s="316"/>
      <c r="C17" s="74" t="s">
        <v>2</v>
      </c>
      <c r="D17" s="75" t="s">
        <v>88</v>
      </c>
      <c r="E17" s="268" t="s">
        <v>183</v>
      </c>
      <c r="F17" s="118">
        <f t="shared" si="0"/>
        <v>0</v>
      </c>
      <c r="G17" s="101" t="str">
        <f t="shared" si="1"/>
        <v>Pas de réussite</v>
      </c>
      <c r="H17" s="319"/>
      <c r="I17" s="112"/>
      <c r="J17" s="96"/>
      <c r="K17" s="64"/>
      <c r="L17" s="85"/>
      <c r="M17" s="64"/>
      <c r="N17" s="85"/>
      <c r="O17" s="64"/>
      <c r="P17" s="85"/>
      <c r="Q17" s="64"/>
      <c r="R17" s="85"/>
      <c r="S17" s="64"/>
      <c r="T17" s="85"/>
      <c r="U17" s="64"/>
      <c r="V17" s="85"/>
      <c r="W17" s="64"/>
      <c r="X17" s="85"/>
      <c r="Y17" s="64"/>
      <c r="Z17" s="85"/>
      <c r="AA17" s="64"/>
      <c r="AB17" s="85"/>
      <c r="AC17" s="64"/>
    </row>
    <row r="18" spans="1:29" ht="27" customHeight="1">
      <c r="A18" s="312"/>
      <c r="B18" s="315" t="str">
        <f>Items!A13</f>
        <v>Maîtrise satisfaisante Palier 1</v>
      </c>
      <c r="C18" s="86" t="s">
        <v>1</v>
      </c>
      <c r="D18" s="87" t="s">
        <v>89</v>
      </c>
      <c r="E18" s="269" t="s">
        <v>175</v>
      </c>
      <c r="F18" s="122">
        <f t="shared" si="0"/>
        <v>0</v>
      </c>
      <c r="G18" s="123" t="str">
        <f t="shared" si="1"/>
        <v>Pas de réussite</v>
      </c>
      <c r="H18" s="318">
        <f>SUM(F18:F21)*3/4</f>
        <v>0</v>
      </c>
      <c r="I18" s="111"/>
      <c r="J18" s="95"/>
      <c r="K18" s="80"/>
      <c r="L18" s="79"/>
      <c r="M18" s="80"/>
      <c r="N18" s="79"/>
      <c r="O18" s="80"/>
      <c r="P18" s="79"/>
      <c r="Q18" s="80"/>
      <c r="R18" s="79"/>
      <c r="S18" s="80"/>
      <c r="T18" s="79"/>
      <c r="U18" s="80"/>
      <c r="V18" s="79"/>
      <c r="W18" s="80"/>
      <c r="X18" s="79"/>
      <c r="Y18" s="80"/>
      <c r="Z18" s="79"/>
      <c r="AA18" s="80"/>
      <c r="AB18" s="79"/>
      <c r="AC18" s="80"/>
    </row>
    <row r="19" spans="1:29" ht="27" customHeight="1">
      <c r="A19" s="312"/>
      <c r="B19" s="315"/>
      <c r="C19" s="59" t="s">
        <v>0</v>
      </c>
      <c r="D19" s="60" t="s">
        <v>90</v>
      </c>
      <c r="E19" s="267" t="s">
        <v>184</v>
      </c>
      <c r="F19" s="102">
        <f t="shared" si="0"/>
        <v>0</v>
      </c>
      <c r="G19" s="100" t="str">
        <f t="shared" si="1"/>
        <v>Pas de réussite</v>
      </c>
      <c r="H19" s="318"/>
      <c r="I19" s="111"/>
      <c r="J19" s="95"/>
      <c r="K19" s="63"/>
      <c r="L19" s="79"/>
      <c r="M19" s="63"/>
      <c r="N19" s="79"/>
      <c r="O19" s="63"/>
      <c r="P19" s="79"/>
      <c r="Q19" s="63"/>
      <c r="R19" s="79"/>
      <c r="S19" s="63"/>
      <c r="T19" s="79"/>
      <c r="U19" s="63"/>
      <c r="V19" s="79"/>
      <c r="W19" s="63"/>
      <c r="X19" s="79"/>
      <c r="Y19" s="63"/>
      <c r="Z19" s="79"/>
      <c r="AA19" s="63"/>
      <c r="AB19" s="79"/>
      <c r="AC19" s="63"/>
    </row>
    <row r="20" spans="1:29" ht="27" customHeight="1">
      <c r="A20" s="312"/>
      <c r="B20" s="315"/>
      <c r="C20" s="59" t="s">
        <v>0</v>
      </c>
      <c r="D20" s="60" t="s">
        <v>91</v>
      </c>
      <c r="E20" s="267" t="s">
        <v>185</v>
      </c>
      <c r="F20" s="102">
        <f t="shared" si="0"/>
        <v>0</v>
      </c>
      <c r="G20" s="100" t="str">
        <f t="shared" si="1"/>
        <v>Pas de réussite</v>
      </c>
      <c r="H20" s="318"/>
      <c r="I20" s="111"/>
      <c r="J20" s="95"/>
      <c r="K20" s="63"/>
      <c r="L20" s="79"/>
      <c r="M20" s="63"/>
      <c r="N20" s="79"/>
      <c r="O20" s="63"/>
      <c r="P20" s="79"/>
      <c r="Q20" s="63"/>
      <c r="R20" s="79"/>
      <c r="S20" s="63"/>
      <c r="T20" s="79"/>
      <c r="U20" s="63"/>
      <c r="V20" s="79"/>
      <c r="W20" s="63"/>
      <c r="X20" s="79"/>
      <c r="Y20" s="63"/>
      <c r="Z20" s="79"/>
      <c r="AA20" s="63"/>
      <c r="AB20" s="79"/>
      <c r="AC20" s="63"/>
    </row>
    <row r="21" spans="1:29" ht="27" customHeight="1" thickBot="1">
      <c r="A21" s="312"/>
      <c r="B21" s="315"/>
      <c r="C21" s="113" t="s">
        <v>1</v>
      </c>
      <c r="D21" s="125" t="s">
        <v>92</v>
      </c>
      <c r="E21" s="270" t="s">
        <v>186</v>
      </c>
      <c r="F21" s="114">
        <f t="shared" si="0"/>
        <v>0</v>
      </c>
      <c r="G21" s="115" t="str">
        <f t="shared" si="1"/>
        <v>Pas de réussite</v>
      </c>
      <c r="H21" s="318"/>
      <c r="I21" s="124"/>
      <c r="J21" s="95"/>
      <c r="K21" s="65"/>
      <c r="L21" s="79"/>
      <c r="M21" s="65"/>
      <c r="N21" s="79"/>
      <c r="O21" s="65"/>
      <c r="P21" s="79"/>
      <c r="Q21" s="65"/>
      <c r="R21" s="79"/>
      <c r="S21" s="65"/>
      <c r="T21" s="79"/>
      <c r="U21" s="65"/>
      <c r="V21" s="79"/>
      <c r="W21" s="65"/>
      <c r="X21" s="79"/>
      <c r="Y21" s="65"/>
      <c r="Z21" s="79"/>
      <c r="AA21" s="65"/>
      <c r="AB21" s="79"/>
      <c r="AC21" s="65"/>
    </row>
    <row r="22" spans="1:29" ht="27" customHeight="1">
      <c r="A22" s="312"/>
      <c r="B22" s="314" t="str">
        <f>Items!A17</f>
        <v>Maîtrise satisfaisante Palier 2</v>
      </c>
      <c r="C22" s="72" t="s">
        <v>1</v>
      </c>
      <c r="D22" s="73" t="s">
        <v>93</v>
      </c>
      <c r="E22" s="266" t="s">
        <v>187</v>
      </c>
      <c r="F22" s="116">
        <f t="shared" si="0"/>
        <v>0</v>
      </c>
      <c r="G22" s="99" t="str">
        <f t="shared" si="1"/>
        <v>Pas de réussite</v>
      </c>
      <c r="H22" s="317">
        <f>SUM(F22:F26)*3/5</f>
        <v>0</v>
      </c>
      <c r="I22" s="117"/>
      <c r="J22" s="94"/>
      <c r="K22" s="62"/>
      <c r="L22" s="84"/>
      <c r="M22" s="62"/>
      <c r="N22" s="84"/>
      <c r="O22" s="62"/>
      <c r="P22" s="84"/>
      <c r="Q22" s="62"/>
      <c r="R22" s="84"/>
      <c r="S22" s="62"/>
      <c r="T22" s="84"/>
      <c r="U22" s="62"/>
      <c r="V22" s="84"/>
      <c r="W22" s="62"/>
      <c r="X22" s="84"/>
      <c r="Y22" s="62"/>
      <c r="Z22" s="84"/>
      <c r="AA22" s="62"/>
      <c r="AB22" s="84"/>
      <c r="AC22" s="62"/>
    </row>
    <row r="23" spans="1:29" ht="27" customHeight="1">
      <c r="A23" s="312"/>
      <c r="B23" s="315"/>
      <c r="C23" s="59" t="s">
        <v>1</v>
      </c>
      <c r="D23" s="60" t="s">
        <v>94</v>
      </c>
      <c r="E23" s="267" t="s">
        <v>188</v>
      </c>
      <c r="F23" s="102">
        <f t="shared" si="0"/>
        <v>0</v>
      </c>
      <c r="G23" s="100" t="str">
        <f t="shared" si="1"/>
        <v>Pas de réussite</v>
      </c>
      <c r="H23" s="318"/>
      <c r="I23" s="111"/>
      <c r="J23" s="95"/>
      <c r="K23" s="63"/>
      <c r="L23" s="79"/>
      <c r="M23" s="63"/>
      <c r="N23" s="79"/>
      <c r="O23" s="63"/>
      <c r="P23" s="79"/>
      <c r="Q23" s="63"/>
      <c r="R23" s="79"/>
      <c r="S23" s="63"/>
      <c r="T23" s="79"/>
      <c r="U23" s="63"/>
      <c r="V23" s="79"/>
      <c r="W23" s="63"/>
      <c r="X23" s="79"/>
      <c r="Y23" s="63"/>
      <c r="Z23" s="79"/>
      <c r="AA23" s="63"/>
      <c r="AB23" s="79"/>
      <c r="AC23" s="63"/>
    </row>
    <row r="24" spans="1:29" ht="27" customHeight="1">
      <c r="A24" s="312"/>
      <c r="B24" s="315"/>
      <c r="C24" s="59" t="s">
        <v>76</v>
      </c>
      <c r="D24" s="60" t="s">
        <v>95</v>
      </c>
      <c r="E24" s="267" t="s">
        <v>189</v>
      </c>
      <c r="F24" s="102">
        <f t="shared" si="0"/>
        <v>0</v>
      </c>
      <c r="G24" s="100" t="str">
        <f t="shared" si="1"/>
        <v>Pas de réussite</v>
      </c>
      <c r="H24" s="318"/>
      <c r="I24" s="111"/>
      <c r="J24" s="95"/>
      <c r="K24" s="63"/>
      <c r="L24" s="79"/>
      <c r="M24" s="63"/>
      <c r="N24" s="79"/>
      <c r="O24" s="63"/>
      <c r="P24" s="79"/>
      <c r="Q24" s="63"/>
      <c r="R24" s="79"/>
      <c r="S24" s="63"/>
      <c r="T24" s="79"/>
      <c r="U24" s="63"/>
      <c r="V24" s="79"/>
      <c r="W24" s="63"/>
      <c r="X24" s="79"/>
      <c r="Y24" s="63"/>
      <c r="Z24" s="79"/>
      <c r="AA24" s="63"/>
      <c r="AB24" s="79"/>
      <c r="AC24" s="63"/>
    </row>
    <row r="25" spans="1:29" ht="27" customHeight="1">
      <c r="A25" s="312"/>
      <c r="B25" s="315"/>
      <c r="C25" s="59" t="s">
        <v>1</v>
      </c>
      <c r="D25" s="60" t="s">
        <v>96</v>
      </c>
      <c r="E25" s="267" t="s">
        <v>190</v>
      </c>
      <c r="F25" s="102">
        <f t="shared" si="0"/>
        <v>0</v>
      </c>
      <c r="G25" s="100" t="str">
        <f t="shared" si="1"/>
        <v>Pas de réussite</v>
      </c>
      <c r="H25" s="318"/>
      <c r="I25" s="111"/>
      <c r="J25" s="95"/>
      <c r="K25" s="63"/>
      <c r="L25" s="79"/>
      <c r="M25" s="63"/>
      <c r="N25" s="79"/>
      <c r="O25" s="63"/>
      <c r="P25" s="79"/>
      <c r="Q25" s="63"/>
      <c r="R25" s="79"/>
      <c r="S25" s="63"/>
      <c r="T25" s="79"/>
      <c r="U25" s="63"/>
      <c r="V25" s="79"/>
      <c r="W25" s="63"/>
      <c r="X25" s="79"/>
      <c r="Y25" s="63"/>
      <c r="Z25" s="79"/>
      <c r="AA25" s="63"/>
      <c r="AB25" s="79"/>
      <c r="AC25" s="63"/>
    </row>
    <row r="26" spans="1:29" ht="27" customHeight="1" thickBot="1">
      <c r="A26" s="312"/>
      <c r="B26" s="316"/>
      <c r="C26" s="74" t="s">
        <v>76</v>
      </c>
      <c r="D26" s="75" t="s">
        <v>97</v>
      </c>
      <c r="E26" s="268" t="s">
        <v>191</v>
      </c>
      <c r="F26" s="118">
        <f t="shared" si="0"/>
        <v>0</v>
      </c>
      <c r="G26" s="101" t="str">
        <f t="shared" si="1"/>
        <v>Pas de réussite</v>
      </c>
      <c r="H26" s="319"/>
      <c r="I26" s="112"/>
      <c r="J26" s="96"/>
      <c r="K26" s="64"/>
      <c r="L26" s="85"/>
      <c r="M26" s="64"/>
      <c r="N26" s="85"/>
      <c r="O26" s="64"/>
      <c r="P26" s="85"/>
      <c r="Q26" s="64"/>
      <c r="R26" s="85"/>
      <c r="S26" s="64"/>
      <c r="T26" s="85"/>
      <c r="U26" s="64"/>
      <c r="V26" s="85"/>
      <c r="W26" s="64"/>
      <c r="X26" s="85"/>
      <c r="Y26" s="64"/>
      <c r="Z26" s="85"/>
      <c r="AA26" s="64"/>
      <c r="AB26" s="85"/>
      <c r="AC26" s="64"/>
    </row>
    <row r="27" spans="1:29" ht="27" customHeight="1">
      <c r="A27" s="312"/>
      <c r="B27" s="314" t="str">
        <f>Items!A22</f>
        <v>Maîtrise satisfaisante Palier 3</v>
      </c>
      <c r="C27" s="72" t="s">
        <v>1</v>
      </c>
      <c r="D27" s="73" t="s">
        <v>98</v>
      </c>
      <c r="E27" s="266" t="s">
        <v>192</v>
      </c>
      <c r="F27" s="116">
        <f t="shared" si="0"/>
        <v>0</v>
      </c>
      <c r="G27" s="99" t="str">
        <f t="shared" si="1"/>
        <v>Pas de réussite</v>
      </c>
      <c r="H27" s="317">
        <f>SUM(F27:F29)*3/3</f>
        <v>0</v>
      </c>
      <c r="I27" s="117"/>
      <c r="J27" s="94"/>
      <c r="K27" s="62"/>
      <c r="L27" s="84"/>
      <c r="M27" s="62"/>
      <c r="N27" s="84"/>
      <c r="O27" s="62"/>
      <c r="P27" s="84"/>
      <c r="Q27" s="62"/>
      <c r="R27" s="84"/>
      <c r="S27" s="62"/>
      <c r="T27" s="84"/>
      <c r="U27" s="62"/>
      <c r="V27" s="84"/>
      <c r="W27" s="62"/>
      <c r="X27" s="84"/>
      <c r="Y27" s="62"/>
      <c r="Z27" s="84"/>
      <c r="AA27" s="62"/>
      <c r="AB27" s="84"/>
      <c r="AC27" s="62"/>
    </row>
    <row r="28" spans="1:29" ht="27" customHeight="1">
      <c r="A28" s="312"/>
      <c r="B28" s="315"/>
      <c r="C28" s="59" t="s">
        <v>1</v>
      </c>
      <c r="D28" s="60" t="s">
        <v>99</v>
      </c>
      <c r="E28" s="267" t="s">
        <v>193</v>
      </c>
      <c r="F28" s="102">
        <f t="shared" si="0"/>
        <v>0</v>
      </c>
      <c r="G28" s="100" t="str">
        <f t="shared" si="1"/>
        <v>Pas de réussite</v>
      </c>
      <c r="H28" s="318"/>
      <c r="I28" s="124"/>
      <c r="J28" s="95"/>
      <c r="K28" s="63"/>
      <c r="L28" s="79"/>
      <c r="M28" s="63"/>
      <c r="N28" s="79"/>
      <c r="O28" s="63"/>
      <c r="P28" s="79"/>
      <c r="Q28" s="63"/>
      <c r="R28" s="79"/>
      <c r="S28" s="63"/>
      <c r="T28" s="79"/>
      <c r="U28" s="63"/>
      <c r="V28" s="79"/>
      <c r="W28" s="63"/>
      <c r="X28" s="79"/>
      <c r="Y28" s="63"/>
      <c r="Z28" s="79"/>
      <c r="AA28" s="63"/>
      <c r="AB28" s="79"/>
      <c r="AC28" s="63"/>
    </row>
    <row r="29" spans="1:29" ht="27" customHeight="1" thickBot="1">
      <c r="A29" s="312"/>
      <c r="B29" s="316"/>
      <c r="C29" s="74" t="s">
        <v>76</v>
      </c>
      <c r="D29" s="75" t="s">
        <v>102</v>
      </c>
      <c r="E29" s="268" t="s">
        <v>194</v>
      </c>
      <c r="F29" s="118">
        <f t="shared" si="0"/>
        <v>0</v>
      </c>
      <c r="G29" s="101" t="str">
        <f t="shared" si="1"/>
        <v>Pas de réussite</v>
      </c>
      <c r="H29" s="319"/>
      <c r="I29" s="112"/>
      <c r="J29" s="96"/>
      <c r="K29" s="64"/>
      <c r="L29" s="85"/>
      <c r="M29" s="64"/>
      <c r="N29" s="85"/>
      <c r="O29" s="64"/>
      <c r="P29" s="85"/>
      <c r="Q29" s="64"/>
      <c r="R29" s="85"/>
      <c r="S29" s="64"/>
      <c r="T29" s="85"/>
      <c r="U29" s="64"/>
      <c r="V29" s="85"/>
      <c r="W29" s="64"/>
      <c r="X29" s="85"/>
      <c r="Y29" s="64"/>
      <c r="Z29" s="85"/>
      <c r="AA29" s="64"/>
      <c r="AB29" s="85"/>
      <c r="AC29" s="64"/>
    </row>
    <row r="30" spans="1:29" ht="27" customHeight="1">
      <c r="A30" s="312"/>
      <c r="B30" s="314" t="str">
        <f>Items!A25</f>
        <v>Très bonne maîtrise</v>
      </c>
      <c r="C30" s="72" t="s">
        <v>76</v>
      </c>
      <c r="D30" s="73" t="s">
        <v>101</v>
      </c>
      <c r="E30" s="266" t="s">
        <v>197</v>
      </c>
      <c r="F30" s="116">
        <f t="shared" si="0"/>
        <v>0</v>
      </c>
      <c r="G30" s="99" t="str">
        <f t="shared" si="1"/>
        <v>Pas de réussite</v>
      </c>
      <c r="H30" s="317">
        <f>SUM(F30:F32)*3/3</f>
        <v>0</v>
      </c>
      <c r="I30" s="117"/>
      <c r="J30" s="94"/>
      <c r="K30" s="62"/>
      <c r="L30" s="84"/>
      <c r="M30" s="62"/>
      <c r="N30" s="84"/>
      <c r="O30" s="62"/>
      <c r="P30" s="84"/>
      <c r="Q30" s="62"/>
      <c r="R30" s="84"/>
      <c r="S30" s="62"/>
      <c r="T30" s="84"/>
      <c r="U30" s="62"/>
      <c r="V30" s="84"/>
      <c r="W30" s="62"/>
      <c r="X30" s="84"/>
      <c r="Y30" s="62"/>
      <c r="Z30" s="84"/>
      <c r="AA30" s="62"/>
      <c r="AB30" s="84"/>
      <c r="AC30" s="62"/>
    </row>
    <row r="31" spans="1:29" ht="27" customHeight="1">
      <c r="A31" s="312"/>
      <c r="B31" s="315"/>
      <c r="C31" s="59" t="s">
        <v>1</v>
      </c>
      <c r="D31" s="60" t="s">
        <v>100</v>
      </c>
      <c r="E31" s="267" t="s">
        <v>198</v>
      </c>
      <c r="F31" s="102">
        <f t="shared" si="0"/>
        <v>0</v>
      </c>
      <c r="G31" s="100" t="str">
        <f t="shared" si="1"/>
        <v>Pas de réussite</v>
      </c>
      <c r="H31" s="318"/>
      <c r="I31" s="111"/>
      <c r="J31" s="95"/>
      <c r="K31" s="63"/>
      <c r="L31" s="79"/>
      <c r="M31" s="63"/>
      <c r="N31" s="79"/>
      <c r="O31" s="63"/>
      <c r="P31" s="79"/>
      <c r="Q31" s="63"/>
      <c r="R31" s="79"/>
      <c r="S31" s="63"/>
      <c r="T31" s="79"/>
      <c r="U31" s="63"/>
      <c r="V31" s="79"/>
      <c r="W31" s="63"/>
      <c r="X31" s="79"/>
      <c r="Y31" s="63"/>
      <c r="Z31" s="79"/>
      <c r="AA31" s="63"/>
      <c r="AB31" s="79"/>
      <c r="AC31" s="63"/>
    </row>
    <row r="32" spans="1:29" ht="27" customHeight="1" thickBot="1">
      <c r="A32" s="313"/>
      <c r="B32" s="316"/>
      <c r="C32" s="74" t="s">
        <v>2</v>
      </c>
      <c r="D32" s="75" t="s">
        <v>203</v>
      </c>
      <c r="E32" s="268" t="s">
        <v>199</v>
      </c>
      <c r="F32" s="118">
        <f t="shared" si="0"/>
        <v>0</v>
      </c>
      <c r="G32" s="101" t="str">
        <f>IF(F32&gt;=3,"Niveau Solide",IF(F32&gt;=2,"Niveau à consolider",IF(F32&gt;=1,"En cours d'acquisit.","Pas de réussite")))</f>
        <v>Pas de réussite</v>
      </c>
      <c r="H32" s="319"/>
      <c r="I32" s="112"/>
      <c r="J32" s="96"/>
      <c r="K32" s="64"/>
      <c r="L32" s="85"/>
      <c r="M32" s="64"/>
      <c r="N32" s="85"/>
      <c r="O32" s="64"/>
      <c r="P32" s="85"/>
      <c r="Q32" s="64"/>
      <c r="R32" s="85"/>
      <c r="S32" s="64"/>
      <c r="T32" s="85"/>
      <c r="U32" s="64"/>
      <c r="V32" s="85"/>
      <c r="W32" s="64"/>
      <c r="X32" s="85"/>
      <c r="Y32" s="64"/>
      <c r="Z32" s="85"/>
      <c r="AA32" s="64"/>
      <c r="AB32" s="85"/>
      <c r="AC32" s="64"/>
    </row>
    <row r="33" spans="1:29" s="82" customFormat="1" ht="27.75" customHeight="1" thickBot="1">
      <c r="A33" s="188" t="b">
        <f>IF(B33="Très bonne maitrise",5,IF(B33="Maitrise satisf Palier 3",4,IF(B33="Maitrise satisf Palier 2",3,IF(B33="Maitrise satisf Palier 1",2,IF(B33="Maitrise fragile",1,IF(B33="Maitrise insuffisante",0))))))</f>
        <v>0</v>
      </c>
      <c r="B33" s="306" t="str">
        <f>IF(H30&gt;=3,"Très bonne maitrise",IF(H27&gt;=3,"Maitrise satisf Palier 3",IF(H22&gt;=3,"Maitrise satisf Palier 2",IF(H18&gt;=3,"Maitrise satisf Palier 1",IF(H11&gt;=3,"Maitrise fragile",IF(H10&gt;=3,"Maitrise insuffisante","Non positionné"))))))</f>
        <v>Non positionné</v>
      </c>
      <c r="C33" s="307"/>
      <c r="D33" s="303" t="s">
        <v>162</v>
      </c>
      <c r="E33" s="304"/>
      <c r="F33" s="304"/>
      <c r="G33" s="305"/>
      <c r="H33" s="66"/>
      <c r="I33" s="39"/>
      <c r="J33" s="66"/>
      <c r="K33" s="67"/>
      <c r="L33" s="69"/>
      <c r="M33" s="67"/>
      <c r="N33" s="69"/>
      <c r="O33" s="67"/>
      <c r="P33" s="69"/>
      <c r="Q33" s="67"/>
      <c r="R33" s="69"/>
      <c r="S33" s="67"/>
      <c r="T33" s="69"/>
      <c r="U33" s="67"/>
      <c r="V33" s="69"/>
      <c r="W33" s="67"/>
      <c r="X33" s="69"/>
      <c r="Y33" s="67"/>
      <c r="Z33" s="69"/>
      <c r="AA33" s="67"/>
      <c r="AB33" s="69"/>
      <c r="AC33" s="67"/>
    </row>
    <row r="34" spans="1:29" ht="27.75" customHeight="1" thickBot="1">
      <c r="A34" s="145"/>
      <c r="B34" s="36"/>
      <c r="C34" s="36"/>
      <c r="D34" s="135"/>
      <c r="E34" s="135"/>
      <c r="F34" s="36"/>
      <c r="G34" s="36"/>
      <c r="H34" s="109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</row>
    <row r="35" spans="1:29" ht="26.25" customHeight="1">
      <c r="A35" s="337" t="str">
        <f>Items!B29</f>
        <v>Nombres et calculs</v>
      </c>
      <c r="B35" s="308" t="s">
        <v>73</v>
      </c>
      <c r="C35" s="72" t="s">
        <v>1</v>
      </c>
      <c r="D35" s="73" t="s">
        <v>111</v>
      </c>
      <c r="E35" s="266" t="s">
        <v>176</v>
      </c>
      <c r="F35" s="116">
        <f>COUNTIF(J35:O35,2)</f>
        <v>0</v>
      </c>
      <c r="G35" s="166" t="str">
        <f>IF(F35&gt;=3,"Niveau Solide",IF(F35&gt;=2,"Niveau à consolider",IF(F35&gt;=1,"En cours d'acquisit.","Pas de réussite")))</f>
        <v>Pas de réussite</v>
      </c>
      <c r="H35" s="343">
        <f>SUM(F35:F37)*3/3</f>
        <v>0</v>
      </c>
      <c r="I35" s="148"/>
      <c r="J35" s="148"/>
      <c r="K35" s="149"/>
      <c r="L35" s="150"/>
      <c r="M35" s="149"/>
      <c r="N35" s="150"/>
      <c r="O35" s="149"/>
      <c r="P35" s="150"/>
      <c r="Q35" s="149"/>
      <c r="R35" s="150"/>
      <c r="S35" s="149"/>
      <c r="T35" s="150"/>
      <c r="U35" s="149"/>
      <c r="V35" s="150"/>
      <c r="W35" s="149"/>
      <c r="X35" s="150"/>
      <c r="Y35" s="149"/>
      <c r="Z35" s="150"/>
      <c r="AA35" s="149"/>
      <c r="AB35" s="150"/>
      <c r="AC35" s="149"/>
    </row>
    <row r="36" spans="1:29" ht="26.25" customHeight="1">
      <c r="A36" s="338"/>
      <c r="B36" s="309"/>
      <c r="C36" s="59" t="s">
        <v>0</v>
      </c>
      <c r="D36" s="60" t="s">
        <v>112</v>
      </c>
      <c r="E36" s="267" t="s">
        <v>195</v>
      </c>
      <c r="F36" s="102">
        <f t="shared" ref="F36:F93" si="2">COUNTIF(J36:O36,2)</f>
        <v>0</v>
      </c>
      <c r="G36" s="167" t="str">
        <f t="shared" ref="G36:G93" si="3">IF(F36&gt;=3,"Niveau Solide",IF(F36&gt;=2,"Niveau à consolider",IF(F36&gt;=1,"En cours d'acquisit.","Pas de réussite")))</f>
        <v>Pas de réussite</v>
      </c>
      <c r="H36" s="344"/>
      <c r="I36" s="39"/>
      <c r="J36" s="39"/>
      <c r="K36" s="133"/>
      <c r="L36" s="134"/>
      <c r="M36" s="133"/>
      <c r="N36" s="134"/>
      <c r="O36" s="133"/>
      <c r="P36" s="134"/>
      <c r="Q36" s="133"/>
      <c r="R36" s="134"/>
      <c r="S36" s="133"/>
      <c r="T36" s="134"/>
      <c r="U36" s="133"/>
      <c r="V36" s="134"/>
      <c r="W36" s="133"/>
      <c r="X36" s="134"/>
      <c r="Y36" s="133"/>
      <c r="Z36" s="134"/>
      <c r="AA36" s="133"/>
      <c r="AB36" s="134"/>
      <c r="AC36" s="133"/>
    </row>
    <row r="37" spans="1:29" ht="26.25" customHeight="1" thickBot="1">
      <c r="A37" s="338"/>
      <c r="B37" s="310"/>
      <c r="C37" s="74" t="s">
        <v>0</v>
      </c>
      <c r="D37" s="75" t="s">
        <v>113</v>
      </c>
      <c r="E37" s="268" t="s">
        <v>196</v>
      </c>
      <c r="F37" s="118">
        <f t="shared" si="2"/>
        <v>0</v>
      </c>
      <c r="G37" s="168" t="str">
        <f t="shared" si="3"/>
        <v>Pas de réussite</v>
      </c>
      <c r="H37" s="345"/>
      <c r="I37" s="151"/>
      <c r="J37" s="151"/>
      <c r="K37" s="152"/>
      <c r="L37" s="153"/>
      <c r="M37" s="152"/>
      <c r="N37" s="153"/>
      <c r="O37" s="152"/>
      <c r="P37" s="153"/>
      <c r="Q37" s="152"/>
      <c r="R37" s="153"/>
      <c r="S37" s="152"/>
      <c r="T37" s="153"/>
      <c r="U37" s="152"/>
      <c r="V37" s="153"/>
      <c r="W37" s="152"/>
      <c r="X37" s="153"/>
      <c r="Y37" s="152"/>
      <c r="Z37" s="153"/>
      <c r="AA37" s="152"/>
      <c r="AB37" s="153"/>
      <c r="AC37" s="152"/>
    </row>
    <row r="38" spans="1:29" ht="26.25" customHeight="1">
      <c r="A38" s="338"/>
      <c r="B38" s="308" t="s">
        <v>75</v>
      </c>
      <c r="C38" s="72" t="s">
        <v>0</v>
      </c>
      <c r="D38" s="73" t="s">
        <v>114</v>
      </c>
      <c r="E38" s="266" t="s">
        <v>177</v>
      </c>
      <c r="F38" s="116">
        <f t="shared" si="2"/>
        <v>0</v>
      </c>
      <c r="G38" s="166" t="str">
        <f t="shared" si="3"/>
        <v>Pas de réussite</v>
      </c>
      <c r="H38" s="343">
        <f>SUM(F38:F44)*3/7</f>
        <v>0</v>
      </c>
      <c r="I38" s="148"/>
      <c r="J38" s="148"/>
      <c r="K38" s="149"/>
      <c r="L38" s="150"/>
      <c r="M38" s="149"/>
      <c r="N38" s="150"/>
      <c r="O38" s="149"/>
      <c r="P38" s="150"/>
      <c r="Q38" s="149"/>
      <c r="R38" s="150"/>
      <c r="S38" s="149"/>
      <c r="T38" s="150"/>
      <c r="U38" s="149"/>
      <c r="V38" s="150"/>
      <c r="W38" s="149"/>
      <c r="X38" s="150"/>
      <c r="Y38" s="149"/>
      <c r="Z38" s="150"/>
      <c r="AA38" s="149"/>
      <c r="AB38" s="150"/>
      <c r="AC38" s="149"/>
    </row>
    <row r="39" spans="1:29" ht="26.25" customHeight="1">
      <c r="A39" s="338"/>
      <c r="B39" s="309"/>
      <c r="C39" s="59" t="s">
        <v>0</v>
      </c>
      <c r="D39" s="60" t="s">
        <v>115</v>
      </c>
      <c r="E39" s="267" t="s">
        <v>178</v>
      </c>
      <c r="F39" s="102">
        <f t="shared" si="2"/>
        <v>0</v>
      </c>
      <c r="G39" s="167" t="str">
        <f t="shared" si="3"/>
        <v>Pas de réussite</v>
      </c>
      <c r="H39" s="344"/>
      <c r="I39" s="39"/>
      <c r="J39" s="39"/>
      <c r="K39" s="133"/>
      <c r="L39" s="134"/>
      <c r="M39" s="133"/>
      <c r="N39" s="134"/>
      <c r="O39" s="133"/>
      <c r="P39" s="134"/>
      <c r="Q39" s="133"/>
      <c r="R39" s="134"/>
      <c r="S39" s="133"/>
      <c r="T39" s="134"/>
      <c r="U39" s="133"/>
      <c r="V39" s="134"/>
      <c r="W39" s="133"/>
      <c r="X39" s="134"/>
      <c r="Y39" s="133"/>
      <c r="Z39" s="134"/>
      <c r="AA39" s="133"/>
      <c r="AB39" s="134"/>
      <c r="AC39" s="133"/>
    </row>
    <row r="40" spans="1:29" ht="26.25" customHeight="1">
      <c r="A40" s="338"/>
      <c r="B40" s="309"/>
      <c r="C40" s="59" t="s">
        <v>0</v>
      </c>
      <c r="D40" s="60" t="s">
        <v>116</v>
      </c>
      <c r="E40" s="267" t="s">
        <v>179</v>
      </c>
      <c r="F40" s="102">
        <f t="shared" si="2"/>
        <v>0</v>
      </c>
      <c r="G40" s="167" t="str">
        <f t="shared" si="3"/>
        <v>Pas de réussite</v>
      </c>
      <c r="H40" s="344"/>
      <c r="I40" s="39"/>
      <c r="J40" s="39"/>
      <c r="K40" s="133"/>
      <c r="L40" s="134"/>
      <c r="M40" s="133"/>
      <c r="N40" s="134"/>
      <c r="O40" s="133"/>
      <c r="P40" s="134"/>
      <c r="Q40" s="133"/>
      <c r="R40" s="134"/>
      <c r="S40" s="133"/>
      <c r="T40" s="134"/>
      <c r="U40" s="133"/>
      <c r="V40" s="134"/>
      <c r="W40" s="133"/>
      <c r="X40" s="134"/>
      <c r="Y40" s="133"/>
      <c r="Z40" s="134"/>
      <c r="AA40" s="133"/>
      <c r="AB40" s="134"/>
      <c r="AC40" s="133"/>
    </row>
    <row r="41" spans="1:29" ht="26.25" customHeight="1">
      <c r="A41" s="338"/>
      <c r="B41" s="309"/>
      <c r="C41" s="59" t="s">
        <v>1</v>
      </c>
      <c r="D41" s="60" t="s">
        <v>117</v>
      </c>
      <c r="E41" s="267" t="s">
        <v>180</v>
      </c>
      <c r="F41" s="102">
        <f t="shared" si="2"/>
        <v>0</v>
      </c>
      <c r="G41" s="167" t="str">
        <f t="shared" si="3"/>
        <v>Pas de réussite</v>
      </c>
      <c r="H41" s="344"/>
      <c r="I41" s="39"/>
      <c r="J41" s="39"/>
      <c r="K41" s="133"/>
      <c r="L41" s="134"/>
      <c r="M41" s="133"/>
      <c r="N41" s="134"/>
      <c r="O41" s="133"/>
      <c r="P41" s="134"/>
      <c r="Q41" s="133"/>
      <c r="R41" s="134"/>
      <c r="S41" s="133"/>
      <c r="T41" s="134"/>
      <c r="U41" s="133"/>
      <c r="V41" s="134"/>
      <c r="W41" s="133"/>
      <c r="X41" s="134"/>
      <c r="Y41" s="133"/>
      <c r="Z41" s="134"/>
      <c r="AA41" s="133"/>
      <c r="AB41" s="134"/>
      <c r="AC41" s="133"/>
    </row>
    <row r="42" spans="1:29" ht="26.25" customHeight="1">
      <c r="A42" s="338"/>
      <c r="B42" s="309"/>
      <c r="C42" s="59" t="s">
        <v>2</v>
      </c>
      <c r="D42" s="60" t="s">
        <v>118</v>
      </c>
      <c r="E42" s="267" t="s">
        <v>181</v>
      </c>
      <c r="F42" s="102">
        <f t="shared" si="2"/>
        <v>0</v>
      </c>
      <c r="G42" s="167" t="str">
        <f t="shared" si="3"/>
        <v>Pas de réussite</v>
      </c>
      <c r="H42" s="344"/>
      <c r="I42" s="81"/>
      <c r="J42" s="81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</row>
    <row r="43" spans="1:29" ht="26.25" customHeight="1">
      <c r="A43" s="338"/>
      <c r="B43" s="309"/>
      <c r="C43" s="59" t="s">
        <v>0</v>
      </c>
      <c r="D43" s="60" t="s">
        <v>119</v>
      </c>
      <c r="E43" s="267" t="s">
        <v>182</v>
      </c>
      <c r="F43" s="102">
        <f t="shared" si="2"/>
        <v>0</v>
      </c>
      <c r="G43" s="167" t="str">
        <f t="shared" si="3"/>
        <v>Pas de réussite</v>
      </c>
      <c r="H43" s="344"/>
      <c r="I43" s="81"/>
      <c r="J43" s="81"/>
      <c r="K43" s="133"/>
      <c r="L43" s="134"/>
      <c r="M43" s="133"/>
      <c r="N43" s="134"/>
      <c r="O43" s="133"/>
      <c r="P43" s="134"/>
      <c r="Q43" s="133"/>
      <c r="R43" s="134"/>
      <c r="S43" s="133"/>
      <c r="T43" s="134"/>
      <c r="U43" s="133"/>
      <c r="V43" s="134"/>
      <c r="W43" s="133"/>
      <c r="X43" s="134"/>
      <c r="Y43" s="133"/>
      <c r="Z43" s="134"/>
      <c r="AA43" s="133"/>
      <c r="AB43" s="134"/>
      <c r="AC43" s="133"/>
    </row>
    <row r="44" spans="1:29" ht="26.25" customHeight="1" thickBot="1">
      <c r="A44" s="338"/>
      <c r="B44" s="310"/>
      <c r="C44" s="74" t="s">
        <v>2</v>
      </c>
      <c r="D44" s="75" t="s">
        <v>120</v>
      </c>
      <c r="E44" s="268" t="s">
        <v>183</v>
      </c>
      <c r="F44" s="118">
        <f t="shared" si="2"/>
        <v>0</v>
      </c>
      <c r="G44" s="168" t="str">
        <f t="shared" si="3"/>
        <v>Pas de réussite</v>
      </c>
      <c r="H44" s="345"/>
      <c r="I44" s="154"/>
      <c r="J44" s="154"/>
      <c r="K44" s="152"/>
      <c r="L44" s="153"/>
      <c r="M44" s="152"/>
      <c r="N44" s="153"/>
      <c r="O44" s="152"/>
      <c r="P44" s="153"/>
      <c r="Q44" s="152"/>
      <c r="R44" s="153"/>
      <c r="S44" s="152"/>
      <c r="T44" s="153"/>
      <c r="U44" s="152"/>
      <c r="V44" s="153"/>
      <c r="W44" s="152"/>
      <c r="X44" s="153"/>
      <c r="Y44" s="152"/>
      <c r="Z44" s="153"/>
      <c r="AA44" s="152"/>
      <c r="AB44" s="153"/>
      <c r="AC44" s="152"/>
    </row>
    <row r="45" spans="1:29" ht="26.25" customHeight="1">
      <c r="A45" s="338"/>
      <c r="B45" s="308" t="s">
        <v>78</v>
      </c>
      <c r="C45" s="72" t="s">
        <v>76</v>
      </c>
      <c r="D45" s="73" t="s">
        <v>121</v>
      </c>
      <c r="E45" s="266" t="s">
        <v>175</v>
      </c>
      <c r="F45" s="116">
        <f t="shared" si="2"/>
        <v>0</v>
      </c>
      <c r="G45" s="166" t="str">
        <f t="shared" si="3"/>
        <v>Pas de réussite</v>
      </c>
      <c r="H45" s="346">
        <f>SUM(F45:F48)*3/4</f>
        <v>0</v>
      </c>
      <c r="I45" s="155"/>
      <c r="J45" s="155"/>
      <c r="K45" s="149"/>
      <c r="L45" s="150"/>
      <c r="M45" s="149"/>
      <c r="N45" s="150"/>
      <c r="O45" s="149"/>
      <c r="P45" s="150"/>
      <c r="Q45" s="149"/>
      <c r="R45" s="150"/>
      <c r="S45" s="149"/>
      <c r="T45" s="150"/>
      <c r="U45" s="149"/>
      <c r="V45" s="150"/>
      <c r="W45" s="149"/>
      <c r="X45" s="150"/>
      <c r="Y45" s="149"/>
      <c r="Z45" s="150"/>
      <c r="AA45" s="149"/>
      <c r="AB45" s="150"/>
      <c r="AC45" s="149"/>
    </row>
    <row r="46" spans="1:29" ht="26.25" customHeight="1">
      <c r="A46" s="338"/>
      <c r="B46" s="309"/>
      <c r="C46" s="59" t="s">
        <v>0</v>
      </c>
      <c r="D46" s="60" t="s">
        <v>122</v>
      </c>
      <c r="E46" s="267" t="s">
        <v>184</v>
      </c>
      <c r="F46" s="102">
        <f t="shared" si="2"/>
        <v>0</v>
      </c>
      <c r="G46" s="167" t="str">
        <f t="shared" si="3"/>
        <v>Pas de réussite</v>
      </c>
      <c r="H46" s="347"/>
      <c r="I46" s="81"/>
      <c r="J46" s="81"/>
      <c r="K46" s="133"/>
      <c r="L46" s="134"/>
      <c r="M46" s="133"/>
      <c r="N46" s="134"/>
      <c r="O46" s="133"/>
      <c r="P46" s="134"/>
      <c r="Q46" s="133"/>
      <c r="R46" s="134"/>
      <c r="S46" s="133"/>
      <c r="T46" s="134"/>
      <c r="U46" s="133"/>
      <c r="V46" s="134"/>
      <c r="W46" s="133"/>
      <c r="X46" s="134"/>
      <c r="Y46" s="133"/>
      <c r="Z46" s="134"/>
      <c r="AA46" s="133"/>
      <c r="AB46" s="134"/>
      <c r="AC46" s="133"/>
    </row>
    <row r="47" spans="1:29" ht="26.25" customHeight="1">
      <c r="A47" s="338"/>
      <c r="B47" s="309"/>
      <c r="C47" s="59" t="s">
        <v>1</v>
      </c>
      <c r="D47" s="60" t="s">
        <v>123</v>
      </c>
      <c r="E47" s="267" t="s">
        <v>185</v>
      </c>
      <c r="F47" s="102">
        <f t="shared" si="2"/>
        <v>0</v>
      </c>
      <c r="G47" s="167" t="str">
        <f t="shared" si="3"/>
        <v>Pas de réussite</v>
      </c>
      <c r="H47" s="347"/>
      <c r="I47" s="81"/>
      <c r="J47" s="81"/>
      <c r="K47" s="133"/>
      <c r="L47" s="134"/>
      <c r="M47" s="133"/>
      <c r="N47" s="134"/>
      <c r="O47" s="133"/>
      <c r="P47" s="134"/>
      <c r="Q47" s="133"/>
      <c r="R47" s="134"/>
      <c r="S47" s="133"/>
      <c r="T47" s="134"/>
      <c r="U47" s="133"/>
      <c r="V47" s="134"/>
      <c r="W47" s="133"/>
      <c r="X47" s="134"/>
      <c r="Y47" s="133"/>
      <c r="Z47" s="134"/>
      <c r="AA47" s="133"/>
      <c r="AB47" s="134"/>
      <c r="AC47" s="133"/>
    </row>
    <row r="48" spans="1:29" ht="26.25" customHeight="1" thickBot="1">
      <c r="A48" s="338"/>
      <c r="B48" s="310"/>
      <c r="C48" s="74" t="s">
        <v>1</v>
      </c>
      <c r="D48" s="75" t="s">
        <v>124</v>
      </c>
      <c r="E48" s="268" t="s">
        <v>186</v>
      </c>
      <c r="F48" s="118">
        <f t="shared" si="2"/>
        <v>0</v>
      </c>
      <c r="G48" s="168" t="str">
        <f t="shared" si="3"/>
        <v>Pas de réussite</v>
      </c>
      <c r="H48" s="348"/>
      <c r="I48" s="154"/>
      <c r="J48" s="154"/>
      <c r="K48" s="152"/>
      <c r="L48" s="153"/>
      <c r="M48" s="152"/>
      <c r="N48" s="153"/>
      <c r="O48" s="152"/>
      <c r="P48" s="153"/>
      <c r="Q48" s="152"/>
      <c r="R48" s="153"/>
      <c r="S48" s="152"/>
      <c r="T48" s="153"/>
      <c r="U48" s="152"/>
      <c r="V48" s="153"/>
      <c r="W48" s="152"/>
      <c r="X48" s="153"/>
      <c r="Y48" s="152"/>
      <c r="Z48" s="153"/>
      <c r="AA48" s="152"/>
      <c r="AB48" s="153"/>
      <c r="AC48" s="152"/>
    </row>
    <row r="49" spans="1:29" ht="26.25" customHeight="1">
      <c r="A49" s="338"/>
      <c r="B49" s="308" t="s">
        <v>79</v>
      </c>
      <c r="C49" s="72" t="s">
        <v>1</v>
      </c>
      <c r="D49" s="73" t="s">
        <v>125</v>
      </c>
      <c r="E49" s="266" t="s">
        <v>187</v>
      </c>
      <c r="F49" s="116">
        <f t="shared" si="2"/>
        <v>0</v>
      </c>
      <c r="G49" s="166" t="str">
        <f t="shared" si="3"/>
        <v>Pas de réussite</v>
      </c>
      <c r="H49" s="346">
        <f>SUM(F49:F52)*3/4</f>
        <v>0</v>
      </c>
      <c r="I49" s="155"/>
      <c r="J49" s="155"/>
      <c r="K49" s="149"/>
      <c r="L49" s="150"/>
      <c r="M49" s="149"/>
      <c r="N49" s="150"/>
      <c r="O49" s="149"/>
      <c r="P49" s="150"/>
      <c r="Q49" s="149"/>
      <c r="R49" s="150"/>
      <c r="S49" s="149"/>
      <c r="T49" s="150"/>
      <c r="U49" s="149"/>
      <c r="V49" s="150"/>
      <c r="W49" s="149"/>
      <c r="X49" s="150"/>
      <c r="Y49" s="149"/>
      <c r="Z49" s="150"/>
      <c r="AA49" s="149"/>
      <c r="AB49" s="150"/>
      <c r="AC49" s="149"/>
    </row>
    <row r="50" spans="1:29" ht="26.25" customHeight="1">
      <c r="A50" s="338"/>
      <c r="B50" s="309"/>
      <c r="C50" s="59" t="s">
        <v>0</v>
      </c>
      <c r="D50" s="60" t="s">
        <v>126</v>
      </c>
      <c r="E50" s="267" t="s">
        <v>188</v>
      </c>
      <c r="F50" s="102">
        <f t="shared" si="2"/>
        <v>0</v>
      </c>
      <c r="G50" s="167" t="str">
        <f t="shared" si="3"/>
        <v>Pas de réussite</v>
      </c>
      <c r="H50" s="347"/>
      <c r="I50" s="81"/>
      <c r="J50" s="81"/>
      <c r="K50" s="133"/>
      <c r="L50" s="134"/>
      <c r="M50" s="133"/>
      <c r="N50" s="134"/>
      <c r="O50" s="133"/>
      <c r="P50" s="134"/>
      <c r="Q50" s="133"/>
      <c r="R50" s="134"/>
      <c r="S50" s="133"/>
      <c r="T50" s="134"/>
      <c r="U50" s="133"/>
      <c r="V50" s="134"/>
      <c r="W50" s="133"/>
      <c r="X50" s="134"/>
      <c r="Y50" s="133"/>
      <c r="Z50" s="134"/>
      <c r="AA50" s="133"/>
      <c r="AB50" s="134"/>
      <c r="AC50" s="133"/>
    </row>
    <row r="51" spans="1:29" ht="26.25" customHeight="1">
      <c r="A51" s="338"/>
      <c r="B51" s="309"/>
      <c r="C51" s="59" t="s">
        <v>0</v>
      </c>
      <c r="D51" s="60" t="s">
        <v>122</v>
      </c>
      <c r="E51" s="267" t="s">
        <v>189</v>
      </c>
      <c r="F51" s="102">
        <f t="shared" si="2"/>
        <v>0</v>
      </c>
      <c r="G51" s="167" t="str">
        <f t="shared" si="3"/>
        <v>Pas de réussite</v>
      </c>
      <c r="H51" s="347"/>
      <c r="I51" s="81"/>
      <c r="J51" s="81"/>
      <c r="K51" s="133"/>
      <c r="L51" s="134"/>
      <c r="M51" s="133"/>
      <c r="N51" s="134"/>
      <c r="O51" s="133"/>
      <c r="P51" s="134"/>
      <c r="Q51" s="133"/>
      <c r="R51" s="134"/>
      <c r="S51" s="133"/>
      <c r="T51" s="134"/>
      <c r="U51" s="133"/>
      <c r="V51" s="134"/>
      <c r="W51" s="133"/>
      <c r="X51" s="134"/>
      <c r="Y51" s="133"/>
      <c r="Z51" s="134"/>
      <c r="AA51" s="133"/>
      <c r="AB51" s="134"/>
      <c r="AC51" s="133"/>
    </row>
    <row r="52" spans="1:29" ht="26.25" customHeight="1" thickBot="1">
      <c r="A52" s="338"/>
      <c r="B52" s="310"/>
      <c r="C52" s="74" t="s">
        <v>76</v>
      </c>
      <c r="D52" s="75" t="s">
        <v>127</v>
      </c>
      <c r="E52" s="268" t="s">
        <v>192</v>
      </c>
      <c r="F52" s="118">
        <f t="shared" si="2"/>
        <v>0</v>
      </c>
      <c r="G52" s="168" t="str">
        <f t="shared" si="3"/>
        <v>Pas de réussite</v>
      </c>
      <c r="H52" s="348"/>
      <c r="I52" s="154"/>
      <c r="J52" s="154"/>
      <c r="K52" s="152"/>
      <c r="L52" s="153"/>
      <c r="M52" s="152"/>
      <c r="N52" s="153"/>
      <c r="O52" s="152"/>
      <c r="P52" s="153"/>
      <c r="Q52" s="152"/>
      <c r="R52" s="153"/>
      <c r="S52" s="152"/>
      <c r="T52" s="153"/>
      <c r="U52" s="152"/>
      <c r="V52" s="153"/>
      <c r="W52" s="152"/>
      <c r="X52" s="153"/>
      <c r="Y52" s="152"/>
      <c r="Z52" s="153"/>
      <c r="AA52" s="152"/>
      <c r="AB52" s="153"/>
      <c r="AC52" s="152"/>
    </row>
    <row r="53" spans="1:29" ht="26.25" customHeight="1">
      <c r="A53" s="338"/>
      <c r="B53" s="308" t="s">
        <v>77</v>
      </c>
      <c r="C53" s="72" t="s">
        <v>1</v>
      </c>
      <c r="D53" s="73" t="s">
        <v>128</v>
      </c>
      <c r="E53" s="266" t="s">
        <v>193</v>
      </c>
      <c r="F53" s="116">
        <f t="shared" si="2"/>
        <v>0</v>
      </c>
      <c r="G53" s="166" t="str">
        <f t="shared" si="3"/>
        <v>Pas de réussite</v>
      </c>
      <c r="H53" s="346">
        <f>SUM(F53:F54)*3/2</f>
        <v>0</v>
      </c>
      <c r="I53" s="155"/>
      <c r="J53" s="155"/>
      <c r="K53" s="149"/>
      <c r="L53" s="150"/>
      <c r="M53" s="149"/>
      <c r="N53" s="150"/>
      <c r="O53" s="149"/>
      <c r="P53" s="150"/>
      <c r="Q53" s="149"/>
      <c r="R53" s="150"/>
      <c r="S53" s="149"/>
      <c r="T53" s="150"/>
      <c r="U53" s="149"/>
      <c r="V53" s="150"/>
      <c r="W53" s="149"/>
      <c r="X53" s="150"/>
      <c r="Y53" s="149"/>
      <c r="Z53" s="150"/>
      <c r="AA53" s="149"/>
      <c r="AB53" s="150"/>
      <c r="AC53" s="149"/>
    </row>
    <row r="54" spans="1:29" ht="26.25" customHeight="1" thickBot="1">
      <c r="A54" s="338"/>
      <c r="B54" s="310"/>
      <c r="C54" s="74" t="s">
        <v>76</v>
      </c>
      <c r="D54" s="75" t="s">
        <v>129</v>
      </c>
      <c r="E54" s="268" t="s">
        <v>194</v>
      </c>
      <c r="F54" s="118">
        <f t="shared" si="2"/>
        <v>0</v>
      </c>
      <c r="G54" s="168" t="str">
        <f t="shared" si="3"/>
        <v>Pas de réussite</v>
      </c>
      <c r="H54" s="348"/>
      <c r="I54" s="154"/>
      <c r="J54" s="154"/>
      <c r="K54" s="152"/>
      <c r="L54" s="153"/>
      <c r="M54" s="152"/>
      <c r="N54" s="153"/>
      <c r="O54" s="152"/>
      <c r="P54" s="153"/>
      <c r="Q54" s="152"/>
      <c r="R54" s="153"/>
      <c r="S54" s="152"/>
      <c r="T54" s="153"/>
      <c r="U54" s="152"/>
      <c r="V54" s="153"/>
      <c r="W54" s="152"/>
      <c r="X54" s="153"/>
      <c r="Y54" s="152"/>
      <c r="Z54" s="153"/>
      <c r="AA54" s="152"/>
      <c r="AB54" s="153"/>
      <c r="AC54" s="152"/>
    </row>
    <row r="55" spans="1:29" ht="26.25" customHeight="1">
      <c r="A55" s="338"/>
      <c r="B55" s="308" t="s">
        <v>80</v>
      </c>
      <c r="C55" s="72" t="s">
        <v>2</v>
      </c>
      <c r="D55" s="73" t="s">
        <v>130</v>
      </c>
      <c r="E55" s="266" t="s">
        <v>197</v>
      </c>
      <c r="F55" s="116">
        <f t="shared" si="2"/>
        <v>0</v>
      </c>
      <c r="G55" s="166" t="str">
        <f t="shared" si="3"/>
        <v>Pas de réussite</v>
      </c>
      <c r="H55" s="346">
        <f>SUM(F55:F56)*3/2</f>
        <v>0</v>
      </c>
      <c r="I55" s="155"/>
      <c r="J55" s="155"/>
      <c r="K55" s="149"/>
      <c r="L55" s="150"/>
      <c r="M55" s="149"/>
      <c r="N55" s="150"/>
      <c r="O55" s="149"/>
      <c r="P55" s="150"/>
      <c r="Q55" s="149"/>
      <c r="R55" s="150"/>
      <c r="S55" s="149"/>
      <c r="T55" s="150"/>
      <c r="U55" s="149"/>
      <c r="V55" s="150"/>
      <c r="W55" s="149"/>
      <c r="X55" s="150"/>
      <c r="Y55" s="149"/>
      <c r="Z55" s="150"/>
      <c r="AA55" s="149"/>
      <c r="AB55" s="150"/>
      <c r="AC55" s="149"/>
    </row>
    <row r="56" spans="1:29" ht="26.25" customHeight="1" thickBot="1">
      <c r="A56" s="339"/>
      <c r="B56" s="310"/>
      <c r="C56" s="74" t="s">
        <v>0</v>
      </c>
      <c r="D56" s="75" t="s">
        <v>131</v>
      </c>
      <c r="E56" s="268" t="s">
        <v>198</v>
      </c>
      <c r="F56" s="118">
        <f t="shared" si="2"/>
        <v>0</v>
      </c>
      <c r="G56" s="168" t="str">
        <f t="shared" si="3"/>
        <v>Pas de réussite</v>
      </c>
      <c r="H56" s="348"/>
      <c r="I56" s="154"/>
      <c r="J56" s="154"/>
      <c r="K56" s="152"/>
      <c r="L56" s="153"/>
      <c r="M56" s="152"/>
      <c r="N56" s="153"/>
      <c r="O56" s="152"/>
      <c r="P56" s="153"/>
      <c r="Q56" s="152"/>
      <c r="R56" s="153"/>
      <c r="S56" s="152"/>
      <c r="T56" s="153"/>
      <c r="U56" s="152"/>
      <c r="V56" s="153"/>
      <c r="W56" s="152"/>
      <c r="X56" s="153"/>
      <c r="Y56" s="152"/>
      <c r="Z56" s="153"/>
      <c r="AA56" s="152"/>
      <c r="AB56" s="153"/>
      <c r="AC56" s="152"/>
    </row>
    <row r="57" spans="1:29" s="82" customFormat="1" ht="27.75" customHeight="1" thickBot="1">
      <c r="A57" s="188" t="b">
        <f>IF(B57="Très bonne maitrise",5,IF(B57="Maitrise satisf Palier 3",4,IF(B57="Maitrise satisf Palier 2",3,IF(B57="Maitrise satisf Palier 1",2,IF(B57="Maitrise fragile",1,IF(B57="Maitrise insuffisante",0))))))</f>
        <v>0</v>
      </c>
      <c r="B57" s="306" t="str">
        <f>IF(H55&gt;=3,"Très bonne maitrise",IF(H53&gt;=3,"Maitrise satisf Palier 3",IF(H49&gt;=3,"Maitrise satisf Palier 2",IF(H45&gt;=3,"Maitrise satisf Palier 1",IF(H38&gt;=3,"Maitrise fragile",IF(H35&gt;=3,"Maitrise insuffisante","Non positionné"))))))</f>
        <v>Non positionné</v>
      </c>
      <c r="C57" s="307"/>
      <c r="D57" s="303" t="s">
        <v>162</v>
      </c>
      <c r="E57" s="304"/>
      <c r="F57" s="304"/>
      <c r="G57" s="305"/>
      <c r="H57" s="66"/>
      <c r="I57" s="39"/>
      <c r="J57" s="66"/>
      <c r="K57" s="67"/>
      <c r="L57" s="69"/>
      <c r="M57" s="67"/>
      <c r="N57" s="69"/>
      <c r="O57" s="67"/>
      <c r="P57" s="69"/>
      <c r="Q57" s="67"/>
      <c r="R57" s="69"/>
      <c r="S57" s="67"/>
      <c r="T57" s="69"/>
      <c r="U57" s="67"/>
      <c r="V57" s="69"/>
      <c r="W57" s="67"/>
      <c r="X57" s="69"/>
      <c r="Y57" s="67"/>
      <c r="Z57" s="69"/>
      <c r="AA57" s="67"/>
      <c r="AB57" s="69"/>
      <c r="AC57" s="67"/>
    </row>
    <row r="58" spans="1:29" ht="26.25" customHeight="1" thickBot="1">
      <c r="A58" s="146"/>
      <c r="B58" s="136"/>
      <c r="C58" s="137"/>
      <c r="D58" s="138"/>
      <c r="E58" s="138"/>
      <c r="F58" s="139"/>
      <c r="G58" s="140"/>
      <c r="H58" s="171"/>
      <c r="I58" s="81"/>
      <c r="J58" s="81"/>
      <c r="K58" s="141"/>
      <c r="L58" s="79"/>
      <c r="M58" s="141"/>
      <c r="N58" s="79"/>
      <c r="O58" s="141"/>
      <c r="P58" s="79"/>
      <c r="Q58" s="141"/>
      <c r="R58" s="79"/>
      <c r="S58" s="141"/>
      <c r="T58" s="79"/>
      <c r="U58" s="141"/>
      <c r="V58" s="79"/>
      <c r="W58" s="141"/>
      <c r="X58" s="79"/>
      <c r="Y58" s="141"/>
      <c r="Z58" s="79"/>
      <c r="AA58" s="141"/>
      <c r="AB58" s="79"/>
      <c r="AC58" s="141"/>
    </row>
    <row r="59" spans="1:29" ht="26.25" customHeight="1">
      <c r="A59" s="340" t="str">
        <f>Items!B53</f>
        <v>Géométrie du calcul</v>
      </c>
      <c r="B59" s="308" t="s">
        <v>73</v>
      </c>
      <c r="C59" s="72" t="s">
        <v>0</v>
      </c>
      <c r="D59" s="73" t="s">
        <v>132</v>
      </c>
      <c r="E59" s="266" t="s">
        <v>176</v>
      </c>
      <c r="F59" s="116">
        <f t="shared" si="2"/>
        <v>0</v>
      </c>
      <c r="G59" s="166" t="str">
        <f t="shared" si="3"/>
        <v>Pas de réussite</v>
      </c>
      <c r="H59" s="346">
        <f>SUM(F59:F60)*3/2</f>
        <v>0</v>
      </c>
      <c r="I59" s="155"/>
      <c r="J59" s="155"/>
      <c r="K59" s="149"/>
      <c r="L59" s="150"/>
      <c r="M59" s="149"/>
      <c r="N59" s="150"/>
      <c r="O59" s="149"/>
      <c r="P59" s="150"/>
      <c r="Q59" s="149"/>
      <c r="R59" s="150"/>
      <c r="S59" s="149"/>
      <c r="T59" s="150"/>
      <c r="U59" s="149"/>
      <c r="V59" s="150"/>
      <c r="W59" s="149"/>
      <c r="X59" s="150"/>
      <c r="Y59" s="149"/>
      <c r="Z59" s="150"/>
      <c r="AA59" s="149"/>
      <c r="AB59" s="150"/>
      <c r="AC59" s="149"/>
    </row>
    <row r="60" spans="1:29" ht="26.25" customHeight="1" thickBot="1">
      <c r="A60" s="341"/>
      <c r="B60" s="310"/>
      <c r="C60" s="74" t="s">
        <v>0</v>
      </c>
      <c r="D60" s="75" t="s">
        <v>133</v>
      </c>
      <c r="E60" s="268" t="s">
        <v>195</v>
      </c>
      <c r="F60" s="118">
        <f t="shared" si="2"/>
        <v>0</v>
      </c>
      <c r="G60" s="168" t="str">
        <f t="shared" si="3"/>
        <v>Pas de réussite</v>
      </c>
      <c r="H60" s="348"/>
      <c r="I60" s="154"/>
      <c r="J60" s="154"/>
      <c r="K60" s="152"/>
      <c r="L60" s="153"/>
      <c r="M60" s="152"/>
      <c r="N60" s="153"/>
      <c r="O60" s="152"/>
      <c r="P60" s="153"/>
      <c r="Q60" s="152"/>
      <c r="R60" s="153"/>
      <c r="S60" s="152"/>
      <c r="T60" s="153"/>
      <c r="U60" s="152"/>
      <c r="V60" s="153"/>
      <c r="W60" s="152"/>
      <c r="X60" s="153"/>
      <c r="Y60" s="152"/>
      <c r="Z60" s="153"/>
      <c r="AA60" s="152"/>
      <c r="AB60" s="153"/>
      <c r="AC60" s="152"/>
    </row>
    <row r="61" spans="1:29" ht="26.25" customHeight="1">
      <c r="A61" s="341"/>
      <c r="B61" s="308" t="s">
        <v>75</v>
      </c>
      <c r="C61" s="72" t="s">
        <v>0</v>
      </c>
      <c r="D61" s="73" t="s">
        <v>134</v>
      </c>
      <c r="E61" s="266" t="s">
        <v>177</v>
      </c>
      <c r="F61" s="116">
        <f t="shared" si="2"/>
        <v>0</v>
      </c>
      <c r="G61" s="166" t="str">
        <f t="shared" si="3"/>
        <v>Pas de réussite</v>
      </c>
      <c r="H61" s="346">
        <f>SUM(F61:F66)*3/6</f>
        <v>0</v>
      </c>
      <c r="I61" s="155"/>
      <c r="J61" s="155"/>
      <c r="K61" s="149"/>
      <c r="L61" s="150"/>
      <c r="M61" s="149"/>
      <c r="N61" s="150"/>
      <c r="O61" s="149"/>
      <c r="P61" s="150"/>
      <c r="Q61" s="149"/>
      <c r="R61" s="150"/>
      <c r="S61" s="149"/>
      <c r="T61" s="150"/>
      <c r="U61" s="149"/>
      <c r="V61" s="150"/>
      <c r="W61" s="149"/>
      <c r="X61" s="150"/>
      <c r="Y61" s="149"/>
      <c r="Z61" s="150"/>
      <c r="AA61" s="149"/>
      <c r="AB61" s="150"/>
      <c r="AC61" s="149"/>
    </row>
    <row r="62" spans="1:29" ht="26.25" customHeight="1">
      <c r="A62" s="341"/>
      <c r="B62" s="309"/>
      <c r="C62" s="59" t="s">
        <v>0</v>
      </c>
      <c r="D62" s="60" t="s">
        <v>135</v>
      </c>
      <c r="E62" s="267" t="s">
        <v>178</v>
      </c>
      <c r="F62" s="102">
        <f t="shared" si="2"/>
        <v>0</v>
      </c>
      <c r="G62" s="167" t="str">
        <f t="shared" si="3"/>
        <v>Pas de réussite</v>
      </c>
      <c r="H62" s="347"/>
      <c r="I62" s="81"/>
      <c r="J62" s="81"/>
      <c r="K62" s="133"/>
      <c r="L62" s="134"/>
      <c r="M62" s="133"/>
      <c r="N62" s="134"/>
      <c r="O62" s="133"/>
      <c r="P62" s="134"/>
      <c r="Q62" s="133"/>
      <c r="R62" s="134"/>
      <c r="S62" s="133"/>
      <c r="T62" s="134"/>
      <c r="U62" s="133"/>
      <c r="V62" s="134"/>
      <c r="W62" s="133"/>
      <c r="X62" s="134"/>
      <c r="Y62" s="133"/>
      <c r="Z62" s="134"/>
      <c r="AA62" s="133"/>
      <c r="AB62" s="134"/>
      <c r="AC62" s="133"/>
    </row>
    <row r="63" spans="1:29" ht="26.25" customHeight="1">
      <c r="A63" s="341"/>
      <c r="B63" s="309"/>
      <c r="C63" s="59" t="s">
        <v>2</v>
      </c>
      <c r="D63" s="60" t="s">
        <v>136</v>
      </c>
      <c r="E63" s="267" t="s">
        <v>179</v>
      </c>
      <c r="F63" s="102">
        <f t="shared" si="2"/>
        <v>0</v>
      </c>
      <c r="G63" s="167" t="str">
        <f t="shared" si="3"/>
        <v>Pas de réussite</v>
      </c>
      <c r="H63" s="347"/>
      <c r="I63" s="81"/>
      <c r="J63" s="81"/>
      <c r="K63" s="133"/>
      <c r="L63" s="134"/>
      <c r="M63" s="133"/>
      <c r="N63" s="134"/>
      <c r="O63" s="133"/>
      <c r="P63" s="134"/>
      <c r="Q63" s="133"/>
      <c r="R63" s="134"/>
      <c r="S63" s="133"/>
      <c r="T63" s="134"/>
      <c r="U63" s="133"/>
      <c r="V63" s="134"/>
      <c r="W63" s="133"/>
      <c r="X63" s="134"/>
      <c r="Y63" s="133"/>
      <c r="Z63" s="134"/>
      <c r="AA63" s="133"/>
      <c r="AB63" s="134"/>
      <c r="AC63" s="133"/>
    </row>
    <row r="64" spans="1:29" ht="26.25" customHeight="1">
      <c r="A64" s="341"/>
      <c r="B64" s="309"/>
      <c r="C64" s="59" t="s">
        <v>1</v>
      </c>
      <c r="D64" s="60" t="s">
        <v>137</v>
      </c>
      <c r="E64" s="267" t="s">
        <v>180</v>
      </c>
      <c r="F64" s="102">
        <f t="shared" si="2"/>
        <v>0</v>
      </c>
      <c r="G64" s="167" t="str">
        <f t="shared" si="3"/>
        <v>Pas de réussite</v>
      </c>
      <c r="H64" s="347"/>
      <c r="I64" s="81"/>
      <c r="J64" s="81"/>
      <c r="K64" s="133"/>
      <c r="L64" s="134"/>
      <c r="M64" s="133"/>
      <c r="N64" s="134"/>
      <c r="O64" s="133"/>
      <c r="P64" s="134"/>
      <c r="Q64" s="133"/>
      <c r="R64" s="134"/>
      <c r="S64" s="133"/>
      <c r="T64" s="134"/>
      <c r="U64" s="133"/>
      <c r="V64" s="134"/>
      <c r="W64" s="133"/>
      <c r="X64" s="134"/>
      <c r="Y64" s="133"/>
      <c r="Z64" s="134"/>
      <c r="AA64" s="133"/>
      <c r="AB64" s="134"/>
      <c r="AC64" s="133"/>
    </row>
    <row r="65" spans="1:29" ht="26.25" customHeight="1">
      <c r="A65" s="341"/>
      <c r="B65" s="309"/>
      <c r="C65" s="59" t="s">
        <v>1</v>
      </c>
      <c r="D65" s="60" t="s">
        <v>138</v>
      </c>
      <c r="E65" s="267" t="s">
        <v>181</v>
      </c>
      <c r="F65" s="102">
        <f t="shared" si="2"/>
        <v>0</v>
      </c>
      <c r="G65" s="167" t="str">
        <f t="shared" si="3"/>
        <v>Pas de réussite</v>
      </c>
      <c r="H65" s="347"/>
      <c r="I65" s="81"/>
      <c r="J65" s="81"/>
      <c r="K65" s="133"/>
      <c r="L65" s="134"/>
      <c r="M65" s="133"/>
      <c r="N65" s="134"/>
      <c r="O65" s="133"/>
      <c r="P65" s="134"/>
      <c r="Q65" s="133"/>
      <c r="R65" s="134"/>
      <c r="S65" s="133"/>
      <c r="T65" s="134"/>
      <c r="U65" s="133"/>
      <c r="V65" s="134"/>
      <c r="W65" s="133"/>
      <c r="X65" s="134"/>
      <c r="Y65" s="133"/>
      <c r="Z65" s="134"/>
      <c r="AA65" s="133"/>
      <c r="AB65" s="134"/>
      <c r="AC65" s="133"/>
    </row>
    <row r="66" spans="1:29" ht="26.25" customHeight="1" thickBot="1">
      <c r="A66" s="341"/>
      <c r="B66" s="310"/>
      <c r="C66" s="74" t="s">
        <v>1</v>
      </c>
      <c r="D66" s="75" t="s">
        <v>139</v>
      </c>
      <c r="E66" s="268" t="s">
        <v>182</v>
      </c>
      <c r="F66" s="118">
        <f t="shared" si="2"/>
        <v>0</v>
      </c>
      <c r="G66" s="168" t="str">
        <f t="shared" si="3"/>
        <v>Pas de réussite</v>
      </c>
      <c r="H66" s="348"/>
      <c r="I66" s="154"/>
      <c r="J66" s="154"/>
      <c r="K66" s="152"/>
      <c r="L66" s="153"/>
      <c r="M66" s="152"/>
      <c r="N66" s="153"/>
      <c r="O66" s="152"/>
      <c r="P66" s="153"/>
      <c r="Q66" s="152"/>
      <c r="R66" s="153"/>
      <c r="S66" s="152"/>
      <c r="T66" s="153"/>
      <c r="U66" s="152"/>
      <c r="V66" s="153"/>
      <c r="W66" s="152"/>
      <c r="X66" s="153"/>
      <c r="Y66" s="152"/>
      <c r="Z66" s="153"/>
      <c r="AA66" s="152"/>
      <c r="AB66" s="153"/>
      <c r="AC66" s="152"/>
    </row>
    <row r="67" spans="1:29" ht="26.25" customHeight="1">
      <c r="A67" s="341"/>
      <c r="B67" s="308" t="s">
        <v>78</v>
      </c>
      <c r="C67" s="72" t="s">
        <v>76</v>
      </c>
      <c r="D67" s="73" t="s">
        <v>140</v>
      </c>
      <c r="E67" s="266" t="s">
        <v>175</v>
      </c>
      <c r="F67" s="116">
        <f t="shared" si="2"/>
        <v>0</v>
      </c>
      <c r="G67" s="166" t="str">
        <f t="shared" si="3"/>
        <v>Pas de réussite</v>
      </c>
      <c r="H67" s="346">
        <f>SUM(F67:F68)*3/2</f>
        <v>0</v>
      </c>
      <c r="I67" s="155"/>
      <c r="J67" s="155"/>
      <c r="K67" s="149"/>
      <c r="L67" s="150"/>
      <c r="M67" s="149"/>
      <c r="N67" s="150"/>
      <c r="O67" s="149"/>
      <c r="P67" s="150"/>
      <c r="Q67" s="149"/>
      <c r="R67" s="150"/>
      <c r="S67" s="149"/>
      <c r="T67" s="150"/>
      <c r="U67" s="149"/>
      <c r="V67" s="150"/>
      <c r="W67" s="149"/>
      <c r="X67" s="150"/>
      <c r="Y67" s="149"/>
      <c r="Z67" s="150"/>
      <c r="AA67" s="149"/>
      <c r="AB67" s="150"/>
      <c r="AC67" s="149"/>
    </row>
    <row r="68" spans="1:29" ht="26.25" customHeight="1" thickBot="1">
      <c r="A68" s="341"/>
      <c r="B68" s="310"/>
      <c r="C68" s="74" t="s">
        <v>0</v>
      </c>
      <c r="D68" s="75" t="s">
        <v>141</v>
      </c>
      <c r="E68" s="268" t="s">
        <v>184</v>
      </c>
      <c r="F68" s="118">
        <f t="shared" si="2"/>
        <v>0</v>
      </c>
      <c r="G68" s="168" t="str">
        <f t="shared" si="3"/>
        <v>Pas de réussite</v>
      </c>
      <c r="H68" s="348"/>
      <c r="I68" s="154"/>
      <c r="J68" s="154"/>
      <c r="K68" s="152"/>
      <c r="L68" s="153"/>
      <c r="M68" s="152"/>
      <c r="N68" s="153"/>
      <c r="O68" s="152"/>
      <c r="P68" s="153"/>
      <c r="Q68" s="152"/>
      <c r="R68" s="153"/>
      <c r="S68" s="152"/>
      <c r="T68" s="153"/>
      <c r="U68" s="152"/>
      <c r="V68" s="153"/>
      <c r="W68" s="152"/>
      <c r="X68" s="153"/>
      <c r="Y68" s="152"/>
      <c r="Z68" s="153"/>
      <c r="AA68" s="152"/>
      <c r="AB68" s="153"/>
      <c r="AC68" s="152"/>
    </row>
    <row r="69" spans="1:29" ht="26.25" customHeight="1">
      <c r="A69" s="341"/>
      <c r="B69" s="308" t="s">
        <v>79</v>
      </c>
      <c r="C69" s="72" t="s">
        <v>0</v>
      </c>
      <c r="D69" s="73" t="s">
        <v>138</v>
      </c>
      <c r="E69" s="266" t="s">
        <v>187</v>
      </c>
      <c r="F69" s="116">
        <f t="shared" si="2"/>
        <v>0</v>
      </c>
      <c r="G69" s="166" t="str">
        <f t="shared" si="3"/>
        <v>Pas de réussite</v>
      </c>
      <c r="H69" s="346">
        <f>SUM(F69:F74)*3/6</f>
        <v>0</v>
      </c>
      <c r="I69" s="155"/>
      <c r="J69" s="155"/>
      <c r="K69" s="149"/>
      <c r="L69" s="150"/>
      <c r="M69" s="149"/>
      <c r="N69" s="150"/>
      <c r="O69" s="149"/>
      <c r="P69" s="150"/>
      <c r="Q69" s="149"/>
      <c r="R69" s="150"/>
      <c r="S69" s="149"/>
      <c r="T69" s="150"/>
      <c r="U69" s="149"/>
      <c r="V69" s="150"/>
      <c r="W69" s="149"/>
      <c r="X69" s="150"/>
      <c r="Y69" s="149"/>
      <c r="Z69" s="150"/>
      <c r="AA69" s="149"/>
      <c r="AB69" s="150"/>
      <c r="AC69" s="149"/>
    </row>
    <row r="70" spans="1:29" ht="26.25" customHeight="1">
      <c r="A70" s="341"/>
      <c r="B70" s="309"/>
      <c r="C70" s="59" t="s">
        <v>1</v>
      </c>
      <c r="D70" s="60" t="s">
        <v>142</v>
      </c>
      <c r="E70" s="267" t="s">
        <v>188</v>
      </c>
      <c r="F70" s="102">
        <f t="shared" si="2"/>
        <v>0</v>
      </c>
      <c r="G70" s="167" t="str">
        <f t="shared" si="3"/>
        <v>Pas de réussite</v>
      </c>
      <c r="H70" s="347"/>
      <c r="I70" s="81"/>
      <c r="J70" s="81"/>
      <c r="K70" s="133"/>
      <c r="L70" s="134"/>
      <c r="M70" s="133"/>
      <c r="N70" s="134"/>
      <c r="O70" s="133"/>
      <c r="P70" s="134"/>
      <c r="Q70" s="133"/>
      <c r="R70" s="134"/>
      <c r="S70" s="133"/>
      <c r="T70" s="134"/>
      <c r="U70" s="133"/>
      <c r="V70" s="134"/>
      <c r="W70" s="133"/>
      <c r="X70" s="134"/>
      <c r="Y70" s="133"/>
      <c r="Z70" s="134"/>
      <c r="AA70" s="133"/>
      <c r="AB70" s="134"/>
      <c r="AC70" s="133"/>
    </row>
    <row r="71" spans="1:29" ht="26.25" customHeight="1">
      <c r="A71" s="341"/>
      <c r="B71" s="309"/>
      <c r="C71" s="59" t="s">
        <v>0</v>
      </c>
      <c r="D71" s="60" t="s">
        <v>143</v>
      </c>
      <c r="E71" s="267" t="s">
        <v>189</v>
      </c>
      <c r="F71" s="102">
        <f t="shared" si="2"/>
        <v>0</v>
      </c>
      <c r="G71" s="167" t="str">
        <f t="shared" si="3"/>
        <v>Pas de réussite</v>
      </c>
      <c r="H71" s="347"/>
      <c r="I71" s="81"/>
      <c r="J71" s="81"/>
      <c r="K71" s="133"/>
      <c r="L71" s="134"/>
      <c r="M71" s="133"/>
      <c r="N71" s="134"/>
      <c r="O71" s="133"/>
      <c r="P71" s="134"/>
      <c r="Q71" s="133"/>
      <c r="R71" s="134"/>
      <c r="S71" s="133"/>
      <c r="T71" s="134"/>
      <c r="U71" s="133"/>
      <c r="V71" s="134"/>
      <c r="W71" s="133"/>
      <c r="X71" s="134"/>
      <c r="Y71" s="133"/>
      <c r="Z71" s="134"/>
      <c r="AA71" s="133"/>
      <c r="AB71" s="134"/>
      <c r="AC71" s="133"/>
    </row>
    <row r="72" spans="1:29" ht="26.25" customHeight="1">
      <c r="A72" s="341"/>
      <c r="B72" s="309"/>
      <c r="C72" s="59" t="s">
        <v>76</v>
      </c>
      <c r="D72" s="60" t="s">
        <v>144</v>
      </c>
      <c r="E72" s="267" t="s">
        <v>190</v>
      </c>
      <c r="F72" s="102">
        <f t="shared" si="2"/>
        <v>0</v>
      </c>
      <c r="G72" s="167" t="str">
        <f t="shared" si="3"/>
        <v>Pas de réussite</v>
      </c>
      <c r="H72" s="347"/>
      <c r="I72" s="81"/>
      <c r="J72" s="81"/>
      <c r="K72" s="133"/>
      <c r="L72" s="134"/>
      <c r="M72" s="133"/>
      <c r="N72" s="134"/>
      <c r="O72" s="133"/>
      <c r="P72" s="134"/>
      <c r="Q72" s="133"/>
      <c r="R72" s="134"/>
      <c r="S72" s="133"/>
      <c r="T72" s="134"/>
      <c r="U72" s="133"/>
      <c r="V72" s="134"/>
      <c r="W72" s="133"/>
      <c r="X72" s="134"/>
      <c r="Y72" s="133"/>
      <c r="Z72" s="134"/>
      <c r="AA72" s="133"/>
      <c r="AB72" s="134"/>
      <c r="AC72" s="133"/>
    </row>
    <row r="73" spans="1:29" ht="26.25" customHeight="1">
      <c r="A73" s="341"/>
      <c r="B73" s="309"/>
      <c r="C73" s="59" t="s">
        <v>0</v>
      </c>
      <c r="D73" s="60" t="s">
        <v>145</v>
      </c>
      <c r="E73" s="267" t="s">
        <v>191</v>
      </c>
      <c r="F73" s="102">
        <f t="shared" si="2"/>
        <v>0</v>
      </c>
      <c r="G73" s="167" t="str">
        <f t="shared" si="3"/>
        <v>Pas de réussite</v>
      </c>
      <c r="H73" s="347"/>
      <c r="I73" s="81"/>
      <c r="J73" s="81"/>
      <c r="K73" s="133"/>
      <c r="L73" s="134"/>
      <c r="M73" s="133"/>
      <c r="N73" s="134"/>
      <c r="O73" s="133"/>
      <c r="P73" s="134"/>
      <c r="Q73" s="133"/>
      <c r="R73" s="134"/>
      <c r="S73" s="133"/>
      <c r="T73" s="134"/>
      <c r="U73" s="133"/>
      <c r="V73" s="134"/>
      <c r="W73" s="133"/>
      <c r="X73" s="134"/>
      <c r="Y73" s="133"/>
      <c r="Z73" s="134"/>
      <c r="AA73" s="133"/>
      <c r="AB73" s="134"/>
      <c r="AC73" s="133"/>
    </row>
    <row r="74" spans="1:29" ht="26.25" customHeight="1" thickBot="1">
      <c r="A74" s="341"/>
      <c r="B74" s="310"/>
      <c r="C74" s="74" t="s">
        <v>1</v>
      </c>
      <c r="D74" s="75" t="s">
        <v>146</v>
      </c>
      <c r="E74" s="268" t="s">
        <v>200</v>
      </c>
      <c r="F74" s="118">
        <f t="shared" si="2"/>
        <v>0</v>
      </c>
      <c r="G74" s="168" t="str">
        <f t="shared" si="3"/>
        <v>Pas de réussite</v>
      </c>
      <c r="H74" s="348"/>
      <c r="I74" s="154"/>
      <c r="J74" s="154"/>
      <c r="K74" s="152"/>
      <c r="L74" s="153"/>
      <c r="M74" s="152"/>
      <c r="N74" s="153"/>
      <c r="O74" s="152"/>
      <c r="P74" s="153"/>
      <c r="Q74" s="152"/>
      <c r="R74" s="153"/>
      <c r="S74" s="152"/>
      <c r="T74" s="153"/>
      <c r="U74" s="152"/>
      <c r="V74" s="153"/>
      <c r="W74" s="152"/>
      <c r="X74" s="153"/>
      <c r="Y74" s="152"/>
      <c r="Z74" s="153"/>
      <c r="AA74" s="152"/>
      <c r="AB74" s="153"/>
      <c r="AC74" s="152"/>
    </row>
    <row r="75" spans="1:29" ht="32.25" customHeight="1" thickBot="1">
      <c r="A75" s="341"/>
      <c r="B75" s="156" t="s">
        <v>77</v>
      </c>
      <c r="C75" s="76" t="s">
        <v>1</v>
      </c>
      <c r="D75" s="77" t="s">
        <v>147</v>
      </c>
      <c r="E75" s="271" t="s">
        <v>192</v>
      </c>
      <c r="F75" s="157">
        <f t="shared" si="2"/>
        <v>0</v>
      </c>
      <c r="G75" s="98" t="str">
        <f t="shared" si="3"/>
        <v>Pas de réussite</v>
      </c>
      <c r="H75" s="172">
        <f>F75*3</f>
        <v>0</v>
      </c>
      <c r="I75" s="158"/>
      <c r="J75" s="158"/>
      <c r="K75" s="159"/>
      <c r="L75" s="160"/>
      <c r="M75" s="159"/>
      <c r="N75" s="160"/>
      <c r="O75" s="159"/>
      <c r="P75" s="160"/>
      <c r="Q75" s="159"/>
      <c r="R75" s="160"/>
      <c r="S75" s="159"/>
      <c r="T75" s="160"/>
      <c r="U75" s="159"/>
      <c r="V75" s="160"/>
      <c r="W75" s="159"/>
      <c r="X75" s="160"/>
      <c r="Y75" s="159"/>
      <c r="Z75" s="160"/>
      <c r="AA75" s="159"/>
      <c r="AB75" s="160"/>
      <c r="AC75" s="159"/>
    </row>
    <row r="76" spans="1:29" ht="26.25" customHeight="1">
      <c r="A76" s="341"/>
      <c r="B76" s="308" t="s">
        <v>80</v>
      </c>
      <c r="C76" s="72" t="s">
        <v>76</v>
      </c>
      <c r="D76" s="73" t="s">
        <v>148</v>
      </c>
      <c r="E76" s="266" t="s">
        <v>197</v>
      </c>
      <c r="F76" s="116">
        <f t="shared" si="2"/>
        <v>0</v>
      </c>
      <c r="G76" s="166" t="str">
        <f t="shared" si="3"/>
        <v>Pas de réussite</v>
      </c>
      <c r="H76" s="346">
        <f>SUM(F76:F78)*3/3</f>
        <v>0</v>
      </c>
      <c r="I76" s="155"/>
      <c r="J76" s="155"/>
      <c r="K76" s="149"/>
      <c r="L76" s="150"/>
      <c r="M76" s="149"/>
      <c r="N76" s="150"/>
      <c r="O76" s="149"/>
      <c r="P76" s="150"/>
      <c r="Q76" s="149"/>
      <c r="R76" s="150"/>
      <c r="S76" s="149"/>
      <c r="T76" s="150"/>
      <c r="U76" s="149"/>
      <c r="V76" s="150"/>
      <c r="W76" s="149"/>
      <c r="X76" s="150"/>
      <c r="Y76" s="149"/>
      <c r="Z76" s="150"/>
      <c r="AA76" s="149"/>
      <c r="AB76" s="150"/>
      <c r="AC76" s="149"/>
    </row>
    <row r="77" spans="1:29" ht="26.25" customHeight="1">
      <c r="A77" s="341"/>
      <c r="B77" s="309"/>
      <c r="C77" s="59" t="s">
        <v>76</v>
      </c>
      <c r="D77" s="60" t="s">
        <v>149</v>
      </c>
      <c r="E77" s="267" t="s">
        <v>198</v>
      </c>
      <c r="F77" s="102">
        <f t="shared" si="2"/>
        <v>0</v>
      </c>
      <c r="G77" s="167" t="str">
        <f t="shared" si="3"/>
        <v>Pas de réussite</v>
      </c>
      <c r="H77" s="347"/>
      <c r="I77" s="81"/>
      <c r="J77" s="81"/>
      <c r="K77" s="133"/>
      <c r="L77" s="134"/>
      <c r="M77" s="133"/>
      <c r="N77" s="134"/>
      <c r="O77" s="133"/>
      <c r="P77" s="134"/>
      <c r="Q77" s="133"/>
      <c r="R77" s="134"/>
      <c r="S77" s="133"/>
      <c r="T77" s="134"/>
      <c r="U77" s="133"/>
      <c r="V77" s="134"/>
      <c r="W77" s="133"/>
      <c r="X77" s="134"/>
      <c r="Y77" s="133"/>
      <c r="Z77" s="134"/>
      <c r="AA77" s="133"/>
      <c r="AB77" s="134"/>
      <c r="AC77" s="133"/>
    </row>
    <row r="78" spans="1:29" ht="26.25" customHeight="1" thickBot="1">
      <c r="A78" s="342"/>
      <c r="B78" s="310"/>
      <c r="C78" s="74" t="s">
        <v>1</v>
      </c>
      <c r="D78" s="75" t="s">
        <v>150</v>
      </c>
      <c r="E78" s="268" t="s">
        <v>199</v>
      </c>
      <c r="F78" s="118">
        <f t="shared" si="2"/>
        <v>0</v>
      </c>
      <c r="G78" s="168" t="str">
        <f t="shared" si="3"/>
        <v>Pas de réussite</v>
      </c>
      <c r="H78" s="348"/>
      <c r="I78" s="154"/>
      <c r="J78" s="154"/>
      <c r="K78" s="152"/>
      <c r="L78" s="153"/>
      <c r="M78" s="152"/>
      <c r="N78" s="153"/>
      <c r="O78" s="152"/>
      <c r="P78" s="153"/>
      <c r="Q78" s="152"/>
      <c r="R78" s="153"/>
      <c r="S78" s="152"/>
      <c r="T78" s="153"/>
      <c r="U78" s="152"/>
      <c r="V78" s="153"/>
      <c r="W78" s="152"/>
      <c r="X78" s="153"/>
      <c r="Y78" s="152"/>
      <c r="Z78" s="153"/>
      <c r="AA78" s="152"/>
      <c r="AB78" s="153"/>
      <c r="AC78" s="152"/>
    </row>
    <row r="79" spans="1:29" s="82" customFormat="1" ht="27.75" customHeight="1" thickBot="1">
      <c r="A79" s="188" t="b">
        <f>IF(B79="Très bonne maitrise",5,IF(B79="Maitrise satisf Palier 3",4,IF(B79="Maitrise satisf Palier 2",3,IF(B79="Maitrise satisf Palier 1",2,IF(B79="Maitrise fragile",1,IF(B79="Maitrise insuffisante",0))))))</f>
        <v>0</v>
      </c>
      <c r="B79" s="306" t="str">
        <f>IF(H76&gt;=3,"Très bonne maitrise",IF(H75&gt;=3,"Maitrise satisf Palier 3",IF(H69&gt;=3,"Maitrise satisf Palier 2",IF(H67&gt;=3,"Maitrise satisf Palier 1",IF(H61&gt;=3,"Maitrise fragile",IF(H59&gt;=3,"Maitrise insuffisante","Non positionné"))))))</f>
        <v>Non positionné</v>
      </c>
      <c r="C79" s="307"/>
      <c r="D79" s="303" t="s">
        <v>162</v>
      </c>
      <c r="E79" s="304"/>
      <c r="F79" s="304"/>
      <c r="G79" s="305"/>
      <c r="H79" s="66"/>
      <c r="I79" s="39"/>
      <c r="J79" s="66"/>
      <c r="K79" s="67"/>
      <c r="L79" s="69"/>
      <c r="M79" s="67"/>
      <c r="N79" s="69"/>
      <c r="O79" s="67"/>
      <c r="P79" s="69"/>
      <c r="Q79" s="67"/>
      <c r="R79" s="69"/>
      <c r="S79" s="67"/>
      <c r="T79" s="69"/>
      <c r="U79" s="67"/>
      <c r="V79" s="69"/>
      <c r="W79" s="67"/>
      <c r="X79" s="69"/>
      <c r="Y79" s="67"/>
      <c r="Z79" s="69"/>
      <c r="AA79" s="67"/>
      <c r="AB79" s="69"/>
      <c r="AC79" s="67"/>
    </row>
    <row r="80" spans="1:29" ht="26.25" customHeight="1" thickBot="1">
      <c r="A80" s="146"/>
      <c r="B80" s="136"/>
      <c r="C80" s="137"/>
      <c r="D80" s="138"/>
      <c r="E80" s="138"/>
      <c r="F80" s="139"/>
      <c r="G80" s="140"/>
      <c r="H80" s="171"/>
      <c r="I80" s="81"/>
      <c r="J80" s="81"/>
      <c r="K80" s="141"/>
      <c r="L80" s="79"/>
      <c r="M80" s="141"/>
      <c r="N80" s="79"/>
      <c r="O80" s="141"/>
      <c r="P80" s="79"/>
      <c r="Q80" s="141"/>
      <c r="R80" s="79"/>
      <c r="S80" s="141"/>
      <c r="T80" s="79"/>
      <c r="U80" s="141"/>
      <c r="V80" s="79"/>
      <c r="W80" s="141"/>
      <c r="X80" s="79"/>
      <c r="Y80" s="141"/>
      <c r="Z80" s="79"/>
      <c r="AA80" s="141"/>
      <c r="AB80" s="79"/>
      <c r="AC80" s="141"/>
    </row>
    <row r="81" spans="1:29" ht="33" customHeight="1" thickBot="1">
      <c r="A81" s="340" t="str">
        <f>Items!B75</f>
        <v>Résolution algébrique des problèmes</v>
      </c>
      <c r="B81" s="156" t="s">
        <v>73</v>
      </c>
      <c r="C81" s="76" t="s">
        <v>1</v>
      </c>
      <c r="D81" s="77" t="s">
        <v>151</v>
      </c>
      <c r="E81" s="271" t="s">
        <v>176</v>
      </c>
      <c r="F81" s="157">
        <f t="shared" si="2"/>
        <v>0</v>
      </c>
      <c r="G81" s="98" t="str">
        <f t="shared" si="3"/>
        <v>Pas de réussite</v>
      </c>
      <c r="H81" s="172">
        <f>F81*3</f>
        <v>0</v>
      </c>
      <c r="I81" s="158"/>
      <c r="J81" s="158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</row>
    <row r="82" spans="1:29" ht="26.25" customHeight="1">
      <c r="A82" s="341"/>
      <c r="B82" s="308" t="s">
        <v>75</v>
      </c>
      <c r="C82" s="72" t="s">
        <v>0</v>
      </c>
      <c r="D82" s="73" t="s">
        <v>152</v>
      </c>
      <c r="E82" s="266" t="s">
        <v>177</v>
      </c>
      <c r="F82" s="116">
        <f t="shared" si="2"/>
        <v>0</v>
      </c>
      <c r="G82" s="166" t="str">
        <f t="shared" si="3"/>
        <v>Pas de réussite</v>
      </c>
      <c r="H82" s="346">
        <f>SUM(F82:F84)*3/3</f>
        <v>0</v>
      </c>
      <c r="I82" s="155"/>
      <c r="J82" s="155"/>
      <c r="K82" s="149"/>
      <c r="L82" s="150"/>
      <c r="M82" s="149"/>
      <c r="N82" s="150"/>
      <c r="O82" s="149"/>
      <c r="P82" s="150"/>
      <c r="Q82" s="149"/>
      <c r="R82" s="150"/>
      <c r="S82" s="149"/>
      <c r="T82" s="150"/>
      <c r="U82" s="149"/>
      <c r="V82" s="150"/>
      <c r="W82" s="149"/>
      <c r="X82" s="150"/>
      <c r="Y82" s="149"/>
      <c r="Z82" s="150"/>
      <c r="AA82" s="149"/>
      <c r="AB82" s="150"/>
      <c r="AC82" s="149"/>
    </row>
    <row r="83" spans="1:29" ht="26.25" customHeight="1">
      <c r="A83" s="341"/>
      <c r="B83" s="309"/>
      <c r="C83" s="59" t="s">
        <v>76</v>
      </c>
      <c r="D83" s="60" t="s">
        <v>153</v>
      </c>
      <c r="E83" s="267" t="s">
        <v>178</v>
      </c>
      <c r="F83" s="102">
        <f t="shared" si="2"/>
        <v>0</v>
      </c>
      <c r="G83" s="167" t="str">
        <f t="shared" si="3"/>
        <v>Pas de réussite</v>
      </c>
      <c r="H83" s="347"/>
      <c r="I83" s="81"/>
      <c r="J83" s="81"/>
      <c r="K83" s="133"/>
      <c r="L83" s="134"/>
      <c r="M83" s="133"/>
      <c r="N83" s="134"/>
      <c r="O83" s="133"/>
      <c r="P83" s="134"/>
      <c r="Q83" s="133"/>
      <c r="R83" s="134"/>
      <c r="S83" s="133"/>
      <c r="T83" s="134"/>
      <c r="U83" s="133"/>
      <c r="V83" s="134"/>
      <c r="W83" s="133"/>
      <c r="X83" s="134"/>
      <c r="Y83" s="133"/>
      <c r="Z83" s="134"/>
      <c r="AA83" s="133"/>
      <c r="AB83" s="134"/>
      <c r="AC83" s="133"/>
    </row>
    <row r="84" spans="1:29" ht="26.25" customHeight="1" thickBot="1">
      <c r="A84" s="341"/>
      <c r="B84" s="310"/>
      <c r="C84" s="74" t="s">
        <v>1</v>
      </c>
      <c r="D84" s="75" t="s">
        <v>154</v>
      </c>
      <c r="E84" s="268" t="s">
        <v>179</v>
      </c>
      <c r="F84" s="118">
        <f t="shared" si="2"/>
        <v>0</v>
      </c>
      <c r="G84" s="168" t="str">
        <f t="shared" si="3"/>
        <v>Pas de réussite</v>
      </c>
      <c r="H84" s="348"/>
      <c r="I84" s="154"/>
      <c r="J84" s="154"/>
      <c r="K84" s="152"/>
      <c r="L84" s="153"/>
      <c r="M84" s="152"/>
      <c r="N84" s="153"/>
      <c r="O84" s="152"/>
      <c r="P84" s="153"/>
      <c r="Q84" s="152"/>
      <c r="R84" s="153"/>
      <c r="S84" s="152"/>
      <c r="T84" s="153"/>
      <c r="U84" s="152"/>
      <c r="V84" s="153"/>
      <c r="W84" s="152"/>
      <c r="X84" s="153"/>
      <c r="Y84" s="152"/>
      <c r="Z84" s="153"/>
      <c r="AA84" s="152"/>
      <c r="AB84" s="153"/>
      <c r="AC84" s="152"/>
    </row>
    <row r="85" spans="1:29" ht="26.25" customHeight="1">
      <c r="A85" s="341"/>
      <c r="B85" s="308" t="s">
        <v>78</v>
      </c>
      <c r="C85" s="72" t="s">
        <v>0</v>
      </c>
      <c r="D85" s="73" t="s">
        <v>155</v>
      </c>
      <c r="E85" s="266" t="s">
        <v>175</v>
      </c>
      <c r="F85" s="116">
        <f t="shared" si="2"/>
        <v>0</v>
      </c>
      <c r="G85" s="166" t="str">
        <f t="shared" si="3"/>
        <v>Pas de réussite</v>
      </c>
      <c r="H85" s="346">
        <f>SUM(F85:F86)*3/2</f>
        <v>0</v>
      </c>
      <c r="I85" s="155"/>
      <c r="J85" s="155"/>
      <c r="K85" s="149"/>
      <c r="L85" s="150"/>
      <c r="M85" s="149"/>
      <c r="N85" s="150"/>
      <c r="O85" s="149"/>
      <c r="P85" s="150"/>
      <c r="Q85" s="149"/>
      <c r="R85" s="150"/>
      <c r="S85" s="149"/>
      <c r="T85" s="150"/>
      <c r="U85" s="149"/>
      <c r="V85" s="150"/>
      <c r="W85" s="149"/>
      <c r="X85" s="150"/>
      <c r="Y85" s="149"/>
      <c r="Z85" s="150"/>
      <c r="AA85" s="149"/>
      <c r="AB85" s="150"/>
      <c r="AC85" s="149"/>
    </row>
    <row r="86" spans="1:29" ht="26.25" customHeight="1" thickBot="1">
      <c r="A86" s="341"/>
      <c r="B86" s="310"/>
      <c r="C86" s="74" t="s">
        <v>2</v>
      </c>
      <c r="D86" s="75" t="s">
        <v>156</v>
      </c>
      <c r="E86" s="268" t="s">
        <v>184</v>
      </c>
      <c r="F86" s="118">
        <f t="shared" si="2"/>
        <v>0</v>
      </c>
      <c r="G86" s="168" t="str">
        <f t="shared" si="3"/>
        <v>Pas de réussite</v>
      </c>
      <c r="H86" s="348"/>
      <c r="I86" s="154"/>
      <c r="J86" s="154"/>
      <c r="K86" s="152"/>
      <c r="L86" s="153"/>
      <c r="M86" s="152"/>
      <c r="N86" s="153"/>
      <c r="O86" s="152"/>
      <c r="P86" s="153"/>
      <c r="Q86" s="152"/>
      <c r="R86" s="153"/>
      <c r="S86" s="152"/>
      <c r="T86" s="153"/>
      <c r="U86" s="152"/>
      <c r="V86" s="153"/>
      <c r="W86" s="152"/>
      <c r="X86" s="153"/>
      <c r="Y86" s="152"/>
      <c r="Z86" s="153"/>
      <c r="AA86" s="152"/>
      <c r="AB86" s="153"/>
      <c r="AC86" s="152"/>
    </row>
    <row r="87" spans="1:29" ht="26.25" customHeight="1">
      <c r="A87" s="341"/>
      <c r="B87" s="308" t="s">
        <v>79</v>
      </c>
      <c r="C87" s="72" t="s">
        <v>0</v>
      </c>
      <c r="D87" s="73" t="s">
        <v>157</v>
      </c>
      <c r="E87" s="266" t="s">
        <v>187</v>
      </c>
      <c r="F87" s="116">
        <f t="shared" si="2"/>
        <v>0</v>
      </c>
      <c r="G87" s="166" t="str">
        <f t="shared" si="3"/>
        <v>Pas de réussite</v>
      </c>
      <c r="H87" s="346">
        <f>SUM(F87:F88)*3/2</f>
        <v>0</v>
      </c>
      <c r="I87" s="155"/>
      <c r="J87" s="155"/>
      <c r="K87" s="149"/>
      <c r="L87" s="150"/>
      <c r="M87" s="149"/>
      <c r="N87" s="150"/>
      <c r="O87" s="149"/>
      <c r="P87" s="150"/>
      <c r="Q87" s="149"/>
      <c r="R87" s="150"/>
      <c r="S87" s="149"/>
      <c r="T87" s="150"/>
      <c r="U87" s="149"/>
      <c r="V87" s="150"/>
      <c r="W87" s="149"/>
      <c r="X87" s="150"/>
      <c r="Y87" s="149"/>
      <c r="Z87" s="150"/>
      <c r="AA87" s="149"/>
      <c r="AB87" s="150"/>
      <c r="AC87" s="149"/>
    </row>
    <row r="88" spans="1:29" ht="26.25" customHeight="1" thickBot="1">
      <c r="A88" s="341"/>
      <c r="B88" s="310"/>
      <c r="C88" s="74" t="s">
        <v>1</v>
      </c>
      <c r="D88" s="75" t="s">
        <v>110</v>
      </c>
      <c r="E88" s="268" t="s">
        <v>188</v>
      </c>
      <c r="F88" s="118">
        <f t="shared" si="2"/>
        <v>0</v>
      </c>
      <c r="G88" s="168" t="str">
        <f t="shared" si="3"/>
        <v>Pas de réussite</v>
      </c>
      <c r="H88" s="348"/>
      <c r="I88" s="154"/>
      <c r="J88" s="154"/>
      <c r="K88" s="152"/>
      <c r="L88" s="153"/>
      <c r="M88" s="152"/>
      <c r="N88" s="153"/>
      <c r="O88" s="152"/>
      <c r="P88" s="153"/>
      <c r="Q88" s="152"/>
      <c r="R88" s="153"/>
      <c r="S88" s="152"/>
      <c r="T88" s="153"/>
      <c r="U88" s="152"/>
      <c r="V88" s="153"/>
      <c r="W88" s="152"/>
      <c r="X88" s="153"/>
      <c r="Y88" s="152"/>
      <c r="Z88" s="153"/>
      <c r="AA88" s="152"/>
      <c r="AB88" s="153"/>
      <c r="AC88" s="152"/>
    </row>
    <row r="89" spans="1:29" ht="26.25" customHeight="1">
      <c r="A89" s="341"/>
      <c r="B89" s="308" t="s">
        <v>77</v>
      </c>
      <c r="C89" s="72" t="s">
        <v>2</v>
      </c>
      <c r="D89" s="73" t="s">
        <v>158</v>
      </c>
      <c r="E89" s="266" t="s">
        <v>192</v>
      </c>
      <c r="F89" s="116">
        <f t="shared" si="2"/>
        <v>0</v>
      </c>
      <c r="G89" s="166" t="str">
        <f t="shared" si="3"/>
        <v>Pas de réussite</v>
      </c>
      <c r="H89" s="346">
        <f>SUM(F89:F92)*3/4</f>
        <v>0</v>
      </c>
      <c r="I89" s="155"/>
      <c r="J89" s="155"/>
      <c r="K89" s="149"/>
      <c r="L89" s="150"/>
      <c r="M89" s="149"/>
      <c r="N89" s="150"/>
      <c r="O89" s="149"/>
      <c r="P89" s="150"/>
      <c r="Q89" s="149"/>
      <c r="R89" s="150"/>
      <c r="S89" s="149"/>
      <c r="T89" s="150"/>
      <c r="U89" s="149"/>
      <c r="V89" s="150"/>
      <c r="W89" s="149"/>
      <c r="X89" s="150"/>
      <c r="Y89" s="149"/>
      <c r="Z89" s="150"/>
      <c r="AA89" s="149"/>
      <c r="AB89" s="150"/>
      <c r="AC89" s="149"/>
    </row>
    <row r="90" spans="1:29" ht="26.25" customHeight="1">
      <c r="A90" s="341"/>
      <c r="B90" s="309"/>
      <c r="C90" s="59" t="s">
        <v>1</v>
      </c>
      <c r="D90" s="60" t="s">
        <v>159</v>
      </c>
      <c r="E90" s="267" t="s">
        <v>193</v>
      </c>
      <c r="F90" s="102">
        <f t="shared" si="2"/>
        <v>0</v>
      </c>
      <c r="G90" s="167" t="str">
        <f t="shared" si="3"/>
        <v>Pas de réussite</v>
      </c>
      <c r="H90" s="347"/>
      <c r="I90" s="81"/>
      <c r="J90" s="81"/>
      <c r="K90" s="133"/>
      <c r="L90" s="134"/>
      <c r="M90" s="133"/>
      <c r="N90" s="134"/>
      <c r="O90" s="133"/>
      <c r="P90" s="134"/>
      <c r="Q90" s="133"/>
      <c r="R90" s="134"/>
      <c r="S90" s="133"/>
      <c r="T90" s="134"/>
      <c r="U90" s="133"/>
      <c r="V90" s="134"/>
      <c r="W90" s="133"/>
      <c r="X90" s="134"/>
      <c r="Y90" s="133"/>
      <c r="Z90" s="134"/>
      <c r="AA90" s="133"/>
      <c r="AB90" s="134"/>
      <c r="AC90" s="133"/>
    </row>
    <row r="91" spans="1:29" ht="26.25" customHeight="1">
      <c r="A91" s="341"/>
      <c r="B91" s="309"/>
      <c r="C91" s="59" t="s">
        <v>76</v>
      </c>
      <c r="D91" s="60" t="s">
        <v>160</v>
      </c>
      <c r="E91" s="267" t="s">
        <v>194</v>
      </c>
      <c r="F91" s="102">
        <f t="shared" si="2"/>
        <v>0</v>
      </c>
      <c r="G91" s="167" t="str">
        <f t="shared" si="3"/>
        <v>Pas de réussite</v>
      </c>
      <c r="H91" s="347"/>
      <c r="I91" s="81"/>
      <c r="J91" s="81"/>
      <c r="K91" s="133"/>
      <c r="L91" s="134"/>
      <c r="M91" s="133"/>
      <c r="N91" s="134"/>
      <c r="O91" s="133"/>
      <c r="P91" s="134"/>
      <c r="Q91" s="133"/>
      <c r="R91" s="134"/>
      <c r="S91" s="133"/>
      <c r="T91" s="134"/>
      <c r="U91" s="133"/>
      <c r="V91" s="134"/>
      <c r="W91" s="133"/>
      <c r="X91" s="134"/>
      <c r="Y91" s="133"/>
      <c r="Z91" s="134"/>
      <c r="AA91" s="133"/>
      <c r="AB91" s="134"/>
      <c r="AC91" s="133"/>
    </row>
    <row r="92" spans="1:29" ht="26.25" customHeight="1" thickBot="1">
      <c r="A92" s="341"/>
      <c r="B92" s="310"/>
      <c r="C92" s="74" t="s">
        <v>1</v>
      </c>
      <c r="D92" s="75" t="s">
        <v>161</v>
      </c>
      <c r="E92" s="268" t="s">
        <v>201</v>
      </c>
      <c r="F92" s="118">
        <f t="shared" si="2"/>
        <v>0</v>
      </c>
      <c r="G92" s="168" t="str">
        <f t="shared" si="3"/>
        <v>Pas de réussite</v>
      </c>
      <c r="H92" s="348"/>
      <c r="I92" s="154"/>
      <c r="J92" s="154"/>
      <c r="K92" s="152"/>
      <c r="L92" s="153"/>
      <c r="M92" s="152"/>
      <c r="N92" s="153"/>
      <c r="O92" s="152"/>
      <c r="P92" s="153"/>
      <c r="Q92" s="152"/>
      <c r="R92" s="153"/>
      <c r="S92" s="152"/>
      <c r="T92" s="153"/>
      <c r="U92" s="152"/>
      <c r="V92" s="153"/>
      <c r="W92" s="152"/>
      <c r="X92" s="153"/>
      <c r="Y92" s="152"/>
      <c r="Z92" s="153"/>
      <c r="AA92" s="152"/>
      <c r="AB92" s="153"/>
      <c r="AC92" s="152"/>
    </row>
    <row r="93" spans="1:29" ht="32.25" customHeight="1" thickBot="1">
      <c r="A93" s="342"/>
      <c r="B93" s="161" t="s">
        <v>80</v>
      </c>
      <c r="C93" s="162" t="s">
        <v>2</v>
      </c>
      <c r="D93" s="104" t="s">
        <v>159</v>
      </c>
      <c r="E93" s="272" t="s">
        <v>197</v>
      </c>
      <c r="F93" s="163">
        <f t="shared" si="2"/>
        <v>0</v>
      </c>
      <c r="G93" s="169" t="str">
        <f t="shared" si="3"/>
        <v>Pas de réussite</v>
      </c>
      <c r="H93" s="263">
        <f>F93*3</f>
        <v>0</v>
      </c>
      <c r="I93" s="154"/>
      <c r="J93" s="154"/>
      <c r="K93" s="164"/>
      <c r="L93" s="165"/>
      <c r="M93" s="164"/>
      <c r="N93" s="165"/>
      <c r="O93" s="164"/>
      <c r="P93" s="165"/>
      <c r="Q93" s="164"/>
      <c r="R93" s="165"/>
      <c r="S93" s="164"/>
      <c r="T93" s="165"/>
      <c r="U93" s="164"/>
      <c r="V93" s="165"/>
      <c r="W93" s="164"/>
      <c r="X93" s="165"/>
      <c r="Y93" s="164"/>
      <c r="Z93" s="165"/>
      <c r="AA93" s="164"/>
      <c r="AB93" s="165"/>
      <c r="AC93" s="164"/>
    </row>
    <row r="94" spans="1:29" s="82" customFormat="1" ht="27.75" customHeight="1" thickBot="1">
      <c r="A94" s="188" t="b">
        <f>IF(B94="Très bonne maitrise",5,IF(B94="Maitrise satisf Palier 3",4,IF(B94="Maitrise satisf Palier 2",3,IF(B94="Maitrise satisf Palier 1",2,IF(B94="Maitrise fragile",1,IF(B94="Maitrise insuffisante",0))))))</f>
        <v>0</v>
      </c>
      <c r="B94" s="306" t="str">
        <f>IF(H93&gt;=3,"Très bonne maitrise",IF(H89&gt;=3,"Maitrise satisf Palier 3",IF(H87&gt;=3,"Maitrise satisf Palier 2",IF(H85&gt;=3,"Maitrise satisf Palier 1",IF(H82&gt;=3,"Maitrise fragile",IF(H81&gt;=3,"Maitrise insuffisante","Non positionné"))))))</f>
        <v>Non positionné</v>
      </c>
      <c r="C94" s="307"/>
      <c r="D94" s="303" t="s">
        <v>162</v>
      </c>
      <c r="E94" s="304"/>
      <c r="F94" s="304"/>
      <c r="G94" s="305"/>
      <c r="H94" s="66"/>
      <c r="I94" s="39"/>
      <c r="J94" s="66"/>
      <c r="K94" s="67"/>
      <c r="L94" s="69"/>
      <c r="M94" s="39"/>
      <c r="N94" s="69"/>
      <c r="O94" s="39"/>
      <c r="P94" s="69"/>
      <c r="Q94" s="39"/>
      <c r="R94" s="69"/>
      <c r="S94" s="39"/>
      <c r="T94" s="69"/>
      <c r="U94" s="39"/>
      <c r="V94" s="69"/>
      <c r="W94" s="39"/>
      <c r="X94" s="69"/>
      <c r="Y94" s="39"/>
      <c r="Z94" s="69"/>
      <c r="AA94" s="39"/>
      <c r="AB94" s="69"/>
      <c r="AC94" s="39"/>
    </row>
    <row r="95" spans="1:29" ht="26.25" customHeight="1">
      <c r="A95" s="146"/>
      <c r="B95" s="136"/>
      <c r="C95" s="137"/>
      <c r="D95" s="138"/>
      <c r="E95" s="138"/>
      <c r="F95" s="139"/>
      <c r="G95" s="140"/>
      <c r="H95" s="171"/>
      <c r="I95" s="81"/>
      <c r="J95" s="81"/>
      <c r="K95" s="141"/>
      <c r="L95" s="79"/>
      <c r="M95" s="141"/>
      <c r="N95" s="79"/>
      <c r="O95" s="141"/>
      <c r="P95" s="79"/>
      <c r="Q95" s="141"/>
      <c r="R95" s="79"/>
      <c r="S95" s="141"/>
      <c r="T95" s="79"/>
      <c r="U95" s="141"/>
      <c r="V95" s="79"/>
      <c r="W95" s="141"/>
      <c r="X95" s="79"/>
      <c r="Y95" s="141"/>
      <c r="Z95" s="79"/>
      <c r="AA95" s="141"/>
      <c r="AB95" s="79"/>
      <c r="AC95" s="141"/>
    </row>
    <row r="96" spans="1:29">
      <c r="M96" s="82"/>
      <c r="N96" s="83"/>
      <c r="O96" s="82"/>
      <c r="P96" s="83"/>
      <c r="Q96" s="82"/>
      <c r="R96" s="83"/>
      <c r="S96" s="82"/>
      <c r="T96" s="83"/>
      <c r="U96" s="82"/>
      <c r="V96" s="83"/>
      <c r="W96" s="82"/>
      <c r="X96" s="83"/>
      <c r="Y96" s="82"/>
      <c r="Z96" s="83"/>
      <c r="AA96" s="82"/>
      <c r="AB96" s="83"/>
      <c r="AC96" s="82"/>
    </row>
    <row r="97" spans="1:29" ht="20.25" customHeight="1" thickBot="1">
      <c r="M97" s="82"/>
      <c r="N97" s="83"/>
      <c r="O97" s="82"/>
      <c r="P97" s="83"/>
      <c r="Q97" s="82"/>
      <c r="R97" s="83"/>
      <c r="S97" s="82"/>
      <c r="T97" s="83"/>
      <c r="U97" s="82"/>
      <c r="V97" s="83"/>
      <c r="W97" s="82"/>
      <c r="X97" s="83"/>
      <c r="Y97" s="82"/>
      <c r="Z97" s="83"/>
      <c r="AA97" s="82"/>
      <c r="AB97" s="83"/>
      <c r="AC97" s="82"/>
    </row>
    <row r="98" spans="1:29" s="229" customFormat="1" ht="20.25" customHeight="1">
      <c r="A98" s="147"/>
      <c r="D98" s="231" t="s">
        <v>72</v>
      </c>
      <c r="E98" s="259"/>
      <c r="F98" s="236" t="b">
        <f>A33</f>
        <v>0</v>
      </c>
      <c r="G98" s="238" t="str">
        <f>B33</f>
        <v>Non positionné</v>
      </c>
      <c r="H98" s="239"/>
      <c r="L98" s="42"/>
      <c r="M98" s="230"/>
      <c r="N98" s="83"/>
      <c r="O98" s="230"/>
      <c r="P98" s="83"/>
      <c r="Q98" s="230"/>
      <c r="R98" s="83"/>
      <c r="S98" s="230"/>
      <c r="T98" s="83"/>
      <c r="U98" s="230"/>
      <c r="V98" s="83"/>
      <c r="W98" s="230"/>
      <c r="X98" s="83"/>
      <c r="Y98" s="230"/>
      <c r="Z98" s="83"/>
      <c r="AA98" s="230"/>
      <c r="AB98" s="83"/>
      <c r="AC98" s="230"/>
    </row>
    <row r="99" spans="1:29" s="229" customFormat="1" ht="20.25" customHeight="1">
      <c r="A99" s="147"/>
      <c r="D99" s="232" t="s">
        <v>107</v>
      </c>
      <c r="E99" s="260"/>
      <c r="F99" s="234" t="b">
        <f>A57</f>
        <v>0</v>
      </c>
      <c r="G99" s="243" t="str">
        <f>B57</f>
        <v>Non positionné</v>
      </c>
      <c r="H99" s="244"/>
      <c r="L99" s="42"/>
      <c r="M99" s="230"/>
      <c r="N99" s="83"/>
      <c r="O99" s="230"/>
      <c r="P99" s="83"/>
      <c r="Q99" s="230"/>
      <c r="R99" s="83"/>
      <c r="S99" s="230"/>
      <c r="T99" s="83"/>
      <c r="U99" s="230"/>
      <c r="V99" s="83"/>
      <c r="W99" s="230"/>
      <c r="X99" s="83"/>
      <c r="Y99" s="230"/>
      <c r="Z99" s="83"/>
      <c r="AA99" s="230"/>
      <c r="AB99" s="83"/>
      <c r="AC99" s="230"/>
    </row>
    <row r="100" spans="1:29" s="229" customFormat="1" ht="20.25" customHeight="1">
      <c r="A100" s="147"/>
      <c r="D100" s="232" t="s">
        <v>108</v>
      </c>
      <c r="E100" s="260"/>
      <c r="F100" s="234" t="b">
        <f>A79</f>
        <v>0</v>
      </c>
      <c r="G100" s="235" t="str">
        <f>B79</f>
        <v>Non positionné</v>
      </c>
      <c r="H100" s="240"/>
      <c r="L100" s="42"/>
      <c r="M100" s="230"/>
      <c r="N100" s="83"/>
      <c r="O100" s="230"/>
      <c r="P100" s="83"/>
      <c r="Q100" s="230"/>
      <c r="R100" s="83"/>
      <c r="S100" s="230"/>
      <c r="T100" s="83"/>
      <c r="U100" s="230"/>
      <c r="V100" s="83"/>
      <c r="W100" s="230"/>
      <c r="X100" s="83"/>
      <c r="Y100" s="230"/>
      <c r="Z100" s="83"/>
      <c r="AA100" s="230"/>
      <c r="AB100" s="83"/>
      <c r="AC100" s="230"/>
    </row>
    <row r="101" spans="1:29" s="229" customFormat="1" ht="20.25" customHeight="1" thickBot="1">
      <c r="A101" s="147"/>
      <c r="D101" s="233" t="s">
        <v>109</v>
      </c>
      <c r="E101" s="261"/>
      <c r="F101" s="237" t="b">
        <f>A94</f>
        <v>0</v>
      </c>
      <c r="G101" s="241" t="str">
        <f>B94</f>
        <v>Non positionné</v>
      </c>
      <c r="H101" s="242"/>
      <c r="L101" s="42"/>
      <c r="M101" s="230"/>
      <c r="N101" s="83"/>
      <c r="O101" s="230"/>
      <c r="P101" s="83"/>
      <c r="Q101" s="230"/>
      <c r="R101" s="83"/>
      <c r="S101" s="230"/>
      <c r="T101" s="83"/>
      <c r="U101" s="230"/>
      <c r="V101" s="83"/>
      <c r="W101" s="230"/>
      <c r="X101" s="83"/>
      <c r="Y101" s="230"/>
      <c r="Z101" s="83"/>
      <c r="AA101" s="230"/>
      <c r="AB101" s="83"/>
      <c r="AC101" s="230"/>
    </row>
    <row r="102" spans="1:29">
      <c r="M102" s="82"/>
      <c r="N102" s="83"/>
      <c r="O102" s="82"/>
      <c r="P102" s="83"/>
      <c r="Q102" s="82"/>
      <c r="R102" s="83"/>
      <c r="S102" s="82"/>
      <c r="T102" s="83"/>
      <c r="U102" s="82"/>
      <c r="V102" s="83"/>
      <c r="W102" s="82"/>
      <c r="X102" s="83"/>
      <c r="Y102" s="82"/>
      <c r="Z102" s="83"/>
      <c r="AA102" s="82"/>
      <c r="AB102" s="83"/>
      <c r="AC102" s="82"/>
    </row>
    <row r="103" spans="1:29">
      <c r="M103" s="82"/>
      <c r="N103" s="83"/>
      <c r="O103" s="82"/>
      <c r="P103" s="83"/>
      <c r="Q103" s="82"/>
      <c r="R103" s="83"/>
      <c r="S103" s="82"/>
      <c r="T103" s="83"/>
      <c r="U103" s="82"/>
      <c r="V103" s="83"/>
      <c r="W103" s="82"/>
      <c r="X103" s="83"/>
      <c r="Y103" s="82"/>
      <c r="Z103" s="83"/>
      <c r="AA103" s="82"/>
      <c r="AB103" s="83"/>
      <c r="AC103" s="82"/>
    </row>
    <row r="104" spans="1:29">
      <c r="M104" s="82"/>
      <c r="N104" s="83"/>
      <c r="O104" s="82"/>
      <c r="P104" s="83"/>
      <c r="Q104" s="82"/>
      <c r="R104" s="83"/>
      <c r="S104" s="82"/>
      <c r="T104" s="83"/>
      <c r="U104" s="82"/>
      <c r="V104" s="83"/>
      <c r="W104" s="82"/>
      <c r="X104" s="83"/>
      <c r="Y104" s="82"/>
      <c r="Z104" s="83"/>
      <c r="AA104" s="82"/>
      <c r="AB104" s="83"/>
      <c r="AC104" s="82"/>
    </row>
    <row r="105" spans="1:29">
      <c r="M105" s="82"/>
      <c r="N105" s="83"/>
      <c r="O105" s="82"/>
      <c r="P105" s="83"/>
      <c r="Q105" s="82"/>
      <c r="R105" s="83"/>
      <c r="S105" s="82"/>
      <c r="T105" s="83"/>
      <c r="U105" s="82"/>
      <c r="V105" s="83"/>
      <c r="W105" s="82"/>
      <c r="X105" s="83"/>
      <c r="Y105" s="82"/>
      <c r="Z105" s="83"/>
      <c r="AA105" s="82"/>
      <c r="AB105" s="83"/>
      <c r="AC105" s="82"/>
    </row>
    <row r="106" spans="1:29">
      <c r="M106" s="82"/>
      <c r="N106" s="83"/>
      <c r="O106" s="82"/>
      <c r="P106" s="83"/>
      <c r="Q106" s="82"/>
      <c r="R106" s="83"/>
      <c r="S106" s="82"/>
      <c r="T106" s="83"/>
      <c r="U106" s="82"/>
      <c r="V106" s="83"/>
      <c r="W106" s="82"/>
      <c r="X106" s="83"/>
      <c r="Y106" s="82"/>
      <c r="Z106" s="83"/>
      <c r="AA106" s="82"/>
      <c r="AB106" s="83"/>
      <c r="AC106" s="82"/>
    </row>
    <row r="107" spans="1:29">
      <c r="M107" s="82"/>
      <c r="N107" s="83"/>
      <c r="O107" s="82"/>
      <c r="P107" s="83"/>
      <c r="Q107" s="82"/>
      <c r="R107" s="83"/>
      <c r="S107" s="82"/>
      <c r="T107" s="83"/>
      <c r="U107" s="82"/>
      <c r="V107" s="83"/>
      <c r="W107" s="82"/>
      <c r="X107" s="83"/>
      <c r="Y107" s="82"/>
      <c r="Z107" s="83"/>
      <c r="AA107" s="82"/>
      <c r="AB107" s="83"/>
      <c r="AC107" s="82"/>
    </row>
    <row r="108" spans="1:29">
      <c r="M108" s="82"/>
      <c r="N108" s="83"/>
      <c r="O108" s="82"/>
      <c r="P108" s="83"/>
      <c r="Q108" s="82"/>
      <c r="R108" s="83"/>
      <c r="S108" s="82"/>
      <c r="T108" s="83"/>
      <c r="U108" s="82"/>
      <c r="V108" s="83"/>
      <c r="W108" s="82"/>
      <c r="X108" s="83"/>
      <c r="Y108" s="82"/>
      <c r="Z108" s="83"/>
      <c r="AA108" s="82"/>
      <c r="AB108" s="83"/>
      <c r="AC108" s="82"/>
    </row>
    <row r="109" spans="1:29">
      <c r="M109" s="82"/>
      <c r="N109" s="83"/>
      <c r="O109" s="82"/>
      <c r="P109" s="83"/>
      <c r="Q109" s="82"/>
      <c r="R109" s="83"/>
      <c r="S109" s="82"/>
      <c r="T109" s="83"/>
      <c r="U109" s="82"/>
      <c r="V109" s="83"/>
      <c r="W109" s="82"/>
      <c r="X109" s="83"/>
      <c r="Y109" s="82"/>
      <c r="Z109" s="83"/>
      <c r="AA109" s="82"/>
      <c r="AB109" s="83"/>
      <c r="AC109" s="82"/>
    </row>
    <row r="110" spans="1:29">
      <c r="M110" s="82"/>
      <c r="N110" s="83"/>
      <c r="O110" s="82"/>
      <c r="P110" s="83"/>
      <c r="Q110" s="82"/>
      <c r="R110" s="83"/>
      <c r="S110" s="82"/>
      <c r="T110" s="83"/>
      <c r="U110" s="82"/>
      <c r="V110" s="83"/>
      <c r="W110" s="82"/>
      <c r="X110" s="83"/>
      <c r="Y110" s="82"/>
      <c r="Z110" s="83"/>
      <c r="AA110" s="82"/>
      <c r="AB110" s="83"/>
      <c r="AC110" s="82"/>
    </row>
    <row r="111" spans="1:29">
      <c r="M111" s="82"/>
      <c r="N111" s="83"/>
      <c r="O111" s="82"/>
      <c r="P111" s="83"/>
      <c r="Q111" s="82"/>
      <c r="R111" s="83"/>
      <c r="S111" s="82"/>
      <c r="T111" s="83"/>
      <c r="U111" s="82"/>
      <c r="V111" s="83"/>
      <c r="W111" s="82"/>
      <c r="X111" s="83"/>
      <c r="Y111" s="82"/>
      <c r="Z111" s="83"/>
      <c r="AA111" s="82"/>
      <c r="AB111" s="83"/>
      <c r="AC111" s="82"/>
    </row>
    <row r="112" spans="1:29">
      <c r="M112" s="82"/>
      <c r="N112" s="83"/>
      <c r="O112" s="82"/>
      <c r="P112" s="83"/>
      <c r="Q112" s="82"/>
      <c r="R112" s="83"/>
      <c r="S112" s="82"/>
      <c r="T112" s="83"/>
      <c r="U112" s="82"/>
      <c r="V112" s="83"/>
      <c r="W112" s="82"/>
      <c r="X112" s="83"/>
      <c r="Y112" s="82"/>
      <c r="Z112" s="83"/>
      <c r="AA112" s="82"/>
      <c r="AB112" s="83"/>
      <c r="AC112" s="82"/>
    </row>
    <row r="113" spans="13:29">
      <c r="M113" s="82"/>
      <c r="N113" s="83"/>
      <c r="O113" s="82"/>
      <c r="P113" s="83"/>
      <c r="Q113" s="82"/>
      <c r="R113" s="83"/>
      <c r="S113" s="82"/>
      <c r="T113" s="83"/>
      <c r="U113" s="82"/>
      <c r="V113" s="83"/>
      <c r="W113" s="82"/>
      <c r="X113" s="83"/>
      <c r="Y113" s="82"/>
      <c r="Z113" s="83"/>
      <c r="AA113" s="82"/>
      <c r="AB113" s="83"/>
      <c r="AC113" s="82"/>
    </row>
    <row r="114" spans="13:29">
      <c r="M114" s="82"/>
      <c r="N114" s="83"/>
      <c r="O114" s="82"/>
      <c r="P114" s="83"/>
      <c r="Q114" s="82"/>
      <c r="R114" s="83"/>
      <c r="S114" s="82"/>
      <c r="T114" s="83"/>
      <c r="U114" s="82"/>
      <c r="V114" s="83"/>
      <c r="W114" s="82"/>
      <c r="X114" s="83"/>
      <c r="Y114" s="82"/>
      <c r="Z114" s="83"/>
      <c r="AA114" s="82"/>
      <c r="AB114" s="83"/>
      <c r="AC114" s="82"/>
    </row>
    <row r="115" spans="13:29">
      <c r="M115" s="82"/>
      <c r="N115" s="83"/>
      <c r="O115" s="82"/>
      <c r="P115" s="83"/>
      <c r="Q115" s="82"/>
      <c r="R115" s="83"/>
      <c r="S115" s="82"/>
      <c r="T115" s="83"/>
      <c r="U115" s="82"/>
      <c r="V115" s="83"/>
      <c r="W115" s="82"/>
      <c r="X115" s="83"/>
      <c r="Y115" s="82"/>
      <c r="Z115" s="83"/>
      <c r="AA115" s="82"/>
      <c r="AB115" s="83"/>
      <c r="AC115" s="82"/>
    </row>
    <row r="116" spans="13:29">
      <c r="M116" s="82"/>
      <c r="N116" s="83"/>
      <c r="O116" s="82"/>
      <c r="P116" s="83"/>
      <c r="Q116" s="82"/>
      <c r="R116" s="83"/>
      <c r="S116" s="82"/>
      <c r="T116" s="83"/>
      <c r="U116" s="82"/>
      <c r="V116" s="83"/>
      <c r="W116" s="82"/>
      <c r="X116" s="83"/>
      <c r="Y116" s="82"/>
      <c r="Z116" s="83"/>
      <c r="AA116" s="82"/>
      <c r="AB116" s="83"/>
      <c r="AC116" s="82"/>
    </row>
    <row r="117" spans="13:29">
      <c r="M117" s="82"/>
      <c r="N117" s="83"/>
      <c r="O117" s="82"/>
      <c r="P117" s="83"/>
      <c r="Q117" s="82"/>
      <c r="R117" s="83"/>
      <c r="S117" s="82"/>
      <c r="T117" s="83"/>
      <c r="U117" s="82"/>
      <c r="V117" s="83"/>
      <c r="W117" s="82"/>
      <c r="X117" s="83"/>
      <c r="Y117" s="82"/>
      <c r="Z117" s="83"/>
      <c r="AA117" s="82"/>
      <c r="AB117" s="83"/>
      <c r="AC117" s="82"/>
    </row>
    <row r="118" spans="13:29">
      <c r="M118" s="82"/>
      <c r="N118" s="83"/>
      <c r="O118" s="82"/>
      <c r="P118" s="83"/>
      <c r="Q118" s="82"/>
      <c r="R118" s="83"/>
      <c r="S118" s="82"/>
      <c r="T118" s="83"/>
      <c r="U118" s="82"/>
      <c r="V118" s="83"/>
      <c r="W118" s="82"/>
      <c r="X118" s="83"/>
      <c r="Y118" s="82"/>
      <c r="Z118" s="83"/>
      <c r="AA118" s="82"/>
      <c r="AB118" s="83"/>
      <c r="AC118" s="82"/>
    </row>
    <row r="119" spans="13:29">
      <c r="M119" s="82"/>
      <c r="N119" s="83"/>
      <c r="O119" s="82"/>
      <c r="P119" s="83"/>
      <c r="Q119" s="82"/>
      <c r="R119" s="83"/>
      <c r="S119" s="82"/>
      <c r="T119" s="83"/>
      <c r="U119" s="82"/>
      <c r="V119" s="83"/>
      <c r="W119" s="82"/>
      <c r="X119" s="83"/>
      <c r="Y119" s="82"/>
      <c r="Z119" s="83"/>
      <c r="AA119" s="82"/>
      <c r="AB119" s="83"/>
      <c r="AC119" s="82"/>
    </row>
    <row r="120" spans="13:29">
      <c r="M120" s="82"/>
      <c r="N120" s="83"/>
      <c r="O120" s="82"/>
      <c r="P120" s="83"/>
      <c r="Q120" s="82"/>
      <c r="R120" s="83"/>
      <c r="S120" s="82"/>
      <c r="T120" s="83"/>
      <c r="U120" s="82"/>
      <c r="V120" s="83"/>
      <c r="W120" s="82"/>
      <c r="X120" s="83"/>
      <c r="Y120" s="82"/>
      <c r="Z120" s="83"/>
      <c r="AA120" s="82"/>
      <c r="AB120" s="83"/>
      <c r="AC120" s="82"/>
    </row>
    <row r="121" spans="13:29">
      <c r="M121" s="82"/>
      <c r="N121" s="83"/>
      <c r="O121" s="82"/>
      <c r="P121" s="83"/>
      <c r="Q121" s="82"/>
      <c r="R121" s="83"/>
      <c r="S121" s="82"/>
      <c r="T121" s="83"/>
      <c r="U121" s="82"/>
      <c r="V121" s="83"/>
      <c r="W121" s="82"/>
      <c r="X121" s="83"/>
      <c r="Y121" s="82"/>
      <c r="Z121" s="83"/>
      <c r="AA121" s="82"/>
      <c r="AB121" s="83"/>
      <c r="AC121" s="82"/>
    </row>
    <row r="122" spans="13:29">
      <c r="M122" s="82"/>
      <c r="N122" s="83"/>
      <c r="O122" s="82"/>
      <c r="P122" s="83"/>
      <c r="Q122" s="82"/>
      <c r="R122" s="83"/>
      <c r="S122" s="82"/>
      <c r="T122" s="83"/>
      <c r="U122" s="82"/>
      <c r="V122" s="83"/>
      <c r="W122" s="82"/>
      <c r="X122" s="83"/>
      <c r="Y122" s="82"/>
      <c r="Z122" s="83"/>
      <c r="AA122" s="82"/>
      <c r="AB122" s="83"/>
      <c r="AC122" s="82"/>
    </row>
    <row r="123" spans="13:29">
      <c r="M123" s="82"/>
      <c r="N123" s="83"/>
      <c r="O123" s="82"/>
      <c r="P123" s="83"/>
      <c r="Q123" s="82"/>
      <c r="R123" s="83"/>
      <c r="S123" s="82"/>
      <c r="T123" s="83"/>
      <c r="U123" s="82"/>
      <c r="V123" s="83"/>
      <c r="W123" s="82"/>
      <c r="X123" s="83"/>
      <c r="Y123" s="82"/>
      <c r="Z123" s="83"/>
      <c r="AA123" s="82"/>
      <c r="AB123" s="83"/>
      <c r="AC123" s="82"/>
    </row>
    <row r="124" spans="13:29">
      <c r="M124" s="82"/>
      <c r="N124" s="83"/>
      <c r="O124" s="82"/>
      <c r="P124" s="83"/>
      <c r="Q124" s="82"/>
      <c r="R124" s="83"/>
      <c r="S124" s="82"/>
      <c r="T124" s="83"/>
      <c r="U124" s="82"/>
      <c r="V124" s="83"/>
      <c r="W124" s="82"/>
      <c r="X124" s="83"/>
      <c r="Y124" s="82"/>
      <c r="Z124" s="83"/>
      <c r="AA124" s="82"/>
      <c r="AB124" s="83"/>
      <c r="AC124" s="82"/>
    </row>
    <row r="125" spans="13:29">
      <c r="M125" s="82"/>
      <c r="N125" s="83"/>
      <c r="O125" s="82"/>
      <c r="P125" s="83"/>
      <c r="Q125" s="82"/>
      <c r="R125" s="83"/>
      <c r="S125" s="82"/>
      <c r="T125" s="83"/>
      <c r="U125" s="82"/>
      <c r="V125" s="83"/>
      <c r="W125" s="82"/>
      <c r="X125" s="83"/>
      <c r="Y125" s="82"/>
      <c r="Z125" s="83"/>
      <c r="AA125" s="82"/>
      <c r="AB125" s="83"/>
      <c r="AC125" s="82"/>
    </row>
    <row r="126" spans="13:29">
      <c r="M126" s="82"/>
      <c r="N126" s="83"/>
      <c r="O126" s="82"/>
      <c r="P126" s="83"/>
      <c r="Q126" s="82"/>
      <c r="R126" s="83"/>
      <c r="S126" s="82"/>
      <c r="T126" s="83"/>
      <c r="U126" s="82"/>
      <c r="V126" s="83"/>
      <c r="W126" s="82"/>
      <c r="X126" s="83"/>
      <c r="Y126" s="82"/>
      <c r="Z126" s="83"/>
      <c r="AA126" s="82"/>
      <c r="AB126" s="83"/>
      <c r="AC126" s="82"/>
    </row>
    <row r="127" spans="13:29">
      <c r="M127" s="82"/>
      <c r="N127" s="83"/>
      <c r="O127" s="82"/>
      <c r="P127" s="83"/>
      <c r="Q127" s="82"/>
      <c r="R127" s="83"/>
      <c r="S127" s="82"/>
      <c r="T127" s="83"/>
      <c r="U127" s="82"/>
      <c r="V127" s="83"/>
      <c r="W127" s="82"/>
      <c r="X127" s="83"/>
      <c r="Y127" s="82"/>
      <c r="Z127" s="83"/>
      <c r="AA127" s="82"/>
      <c r="AB127" s="83"/>
      <c r="AC127" s="82"/>
    </row>
    <row r="128" spans="13:29">
      <c r="M128" s="82"/>
      <c r="N128" s="83"/>
      <c r="O128" s="82"/>
      <c r="P128" s="83"/>
      <c r="Q128" s="82"/>
      <c r="R128" s="83"/>
      <c r="S128" s="82"/>
      <c r="T128" s="83"/>
      <c r="U128" s="82"/>
      <c r="V128" s="83"/>
      <c r="W128" s="82"/>
      <c r="X128" s="83"/>
      <c r="Y128" s="82"/>
      <c r="Z128" s="83"/>
      <c r="AA128" s="82"/>
      <c r="AB128" s="83"/>
      <c r="AC128" s="82"/>
    </row>
    <row r="129" spans="11:29">
      <c r="M129" s="82"/>
      <c r="N129" s="83"/>
      <c r="O129" s="82"/>
      <c r="P129" s="83"/>
      <c r="Q129" s="82"/>
      <c r="R129" s="83"/>
      <c r="S129" s="82"/>
      <c r="T129" s="83"/>
      <c r="U129" s="82"/>
      <c r="V129" s="83"/>
      <c r="W129" s="82"/>
      <c r="X129" s="83"/>
      <c r="Y129" s="82"/>
      <c r="Z129" s="83"/>
      <c r="AA129" s="82"/>
      <c r="AB129" s="83"/>
      <c r="AC129" s="82"/>
    </row>
    <row r="130" spans="11:29">
      <c r="M130" s="82"/>
      <c r="N130" s="83"/>
      <c r="O130" s="82"/>
      <c r="P130" s="83"/>
      <c r="Q130" s="82"/>
      <c r="R130" s="83"/>
      <c r="S130" s="82"/>
      <c r="T130" s="83"/>
      <c r="U130" s="82"/>
      <c r="V130" s="83"/>
      <c r="W130" s="82"/>
      <c r="X130" s="83"/>
      <c r="Y130" s="82"/>
      <c r="Z130" s="83"/>
      <c r="AA130" s="82"/>
      <c r="AB130" s="83"/>
      <c r="AC130" s="82"/>
    </row>
    <row r="131" spans="11:29">
      <c r="M131" s="82"/>
      <c r="N131" s="83"/>
      <c r="O131" s="82"/>
      <c r="P131" s="83"/>
      <c r="Q131" s="82"/>
      <c r="R131" s="83"/>
      <c r="S131" s="82"/>
      <c r="T131" s="83"/>
      <c r="U131" s="82"/>
      <c r="V131" s="83"/>
      <c r="W131" s="82"/>
      <c r="X131" s="83"/>
      <c r="Y131" s="82"/>
      <c r="Z131" s="83"/>
      <c r="AA131" s="82"/>
      <c r="AB131" s="83"/>
      <c r="AC131" s="82"/>
    </row>
    <row r="132" spans="11:29">
      <c r="M132" s="82"/>
      <c r="N132" s="83"/>
      <c r="O132" s="82"/>
      <c r="P132" s="83"/>
      <c r="Q132" s="82"/>
      <c r="R132" s="83"/>
      <c r="S132" s="82"/>
      <c r="T132" s="83"/>
      <c r="U132" s="82"/>
      <c r="V132" s="83"/>
      <c r="W132" s="82"/>
      <c r="X132" s="83"/>
      <c r="Y132" s="82"/>
      <c r="Z132" s="83"/>
      <c r="AA132" s="82"/>
      <c r="AB132" s="83"/>
      <c r="AC132" s="82"/>
    </row>
    <row r="133" spans="11:29">
      <c r="M133" s="82"/>
      <c r="N133" s="83"/>
      <c r="O133" s="82"/>
      <c r="P133" s="83"/>
      <c r="Q133" s="82"/>
      <c r="R133" s="83"/>
      <c r="S133" s="82"/>
      <c r="T133" s="83"/>
      <c r="U133" s="82"/>
      <c r="V133" s="83"/>
      <c r="W133" s="82"/>
      <c r="X133" s="83"/>
      <c r="Y133" s="82"/>
      <c r="Z133" s="83"/>
      <c r="AA133" s="82"/>
      <c r="AB133" s="83"/>
      <c r="AC133" s="82"/>
    </row>
    <row r="134" spans="11:29">
      <c r="M134" s="82"/>
      <c r="N134" s="83"/>
      <c r="O134" s="82"/>
      <c r="P134" s="83"/>
      <c r="Q134" s="82"/>
      <c r="R134" s="83"/>
      <c r="S134" s="82"/>
      <c r="T134" s="83"/>
      <c r="U134" s="82"/>
      <c r="V134" s="83"/>
      <c r="W134" s="82"/>
      <c r="X134" s="83"/>
      <c r="Y134" s="82"/>
      <c r="Z134" s="83"/>
      <c r="AA134" s="82"/>
      <c r="AB134" s="83"/>
      <c r="AC134" s="82"/>
    </row>
    <row r="135" spans="11:29">
      <c r="M135" s="82"/>
      <c r="N135" s="83"/>
      <c r="O135" s="82"/>
      <c r="P135" s="83"/>
      <c r="Q135" s="82"/>
      <c r="R135" s="83"/>
      <c r="S135" s="82"/>
      <c r="T135" s="83"/>
      <c r="U135" s="82"/>
      <c r="V135" s="83"/>
      <c r="W135" s="82"/>
      <c r="X135" s="83"/>
      <c r="Y135" s="82"/>
      <c r="Z135" s="83"/>
      <c r="AA135" s="82"/>
      <c r="AB135" s="83"/>
      <c r="AC135" s="82"/>
    </row>
    <row r="136" spans="11:29">
      <c r="M136" s="82"/>
      <c r="N136" s="83"/>
      <c r="O136" s="82"/>
      <c r="P136" s="83"/>
      <c r="Q136" s="82"/>
      <c r="R136" s="83"/>
      <c r="S136" s="82"/>
      <c r="T136" s="83"/>
      <c r="U136" s="82"/>
      <c r="V136" s="83"/>
      <c r="W136" s="82"/>
      <c r="X136" s="83"/>
      <c r="Y136" s="82"/>
      <c r="Z136" s="83"/>
      <c r="AA136" s="82"/>
      <c r="AB136" s="83"/>
      <c r="AC136" s="82"/>
    </row>
    <row r="137" spans="11:29">
      <c r="M137" s="82"/>
      <c r="N137" s="83"/>
      <c r="O137" s="82"/>
      <c r="P137" s="83"/>
      <c r="Q137" s="82"/>
      <c r="R137" s="83"/>
      <c r="S137" s="82"/>
      <c r="T137" s="83"/>
      <c r="U137" s="82"/>
      <c r="V137" s="83"/>
      <c r="W137" s="82"/>
      <c r="X137" s="83"/>
      <c r="Y137" s="82"/>
      <c r="Z137" s="83"/>
      <c r="AA137" s="82"/>
      <c r="AB137" s="83"/>
      <c r="AC137" s="82"/>
    </row>
    <row r="138" spans="11:29">
      <c r="K138" s="245"/>
      <c r="L138" s="83"/>
      <c r="M138" s="82"/>
      <c r="N138" s="83"/>
      <c r="O138" s="82"/>
      <c r="P138" s="83"/>
      <c r="Q138" s="82"/>
      <c r="R138" s="83"/>
      <c r="S138" s="82"/>
      <c r="T138" s="83"/>
      <c r="U138" s="82"/>
      <c r="V138" s="83"/>
      <c r="W138" s="82"/>
      <c r="X138" s="83"/>
      <c r="Y138" s="82"/>
      <c r="Z138" s="83"/>
      <c r="AA138" s="82"/>
      <c r="AB138" s="83"/>
      <c r="AC138" s="82"/>
    </row>
    <row r="139" spans="11:29">
      <c r="K139" s="245"/>
      <c r="L139" s="83"/>
      <c r="M139" s="82"/>
      <c r="N139" s="83"/>
      <c r="O139" s="82"/>
      <c r="P139" s="83"/>
      <c r="Q139" s="82"/>
      <c r="R139" s="83"/>
      <c r="S139" s="82"/>
      <c r="T139" s="83"/>
      <c r="U139" s="82"/>
      <c r="V139" s="83"/>
      <c r="W139" s="82"/>
      <c r="X139" s="83"/>
      <c r="Y139" s="82"/>
      <c r="Z139" s="83"/>
      <c r="AA139" s="82"/>
      <c r="AB139" s="83"/>
      <c r="AC139" s="82"/>
    </row>
    <row r="140" spans="11:29">
      <c r="K140" s="245"/>
      <c r="L140" s="83"/>
      <c r="M140" s="82"/>
      <c r="N140" s="83"/>
      <c r="O140" s="82"/>
      <c r="P140" s="83"/>
      <c r="Q140" s="82"/>
      <c r="R140" s="83"/>
      <c r="S140" s="82"/>
      <c r="T140" s="83"/>
      <c r="U140" s="82"/>
      <c r="V140" s="83"/>
      <c r="W140" s="82"/>
      <c r="X140" s="83"/>
      <c r="Y140" s="82"/>
      <c r="Z140" s="83"/>
      <c r="AA140" s="82"/>
      <c r="AB140" s="83"/>
      <c r="AC140" s="82"/>
    </row>
    <row r="141" spans="11:29">
      <c r="K141" s="245"/>
      <c r="L141" s="83"/>
      <c r="M141" s="82"/>
      <c r="N141" s="83"/>
      <c r="O141" s="82"/>
      <c r="P141" s="83"/>
      <c r="Q141" s="82"/>
      <c r="R141" s="83"/>
      <c r="S141" s="82"/>
      <c r="T141" s="83"/>
      <c r="U141" s="82"/>
      <c r="V141" s="83"/>
      <c r="W141" s="82"/>
    </row>
    <row r="142" spans="11:29">
      <c r="K142" s="245"/>
      <c r="L142" s="83"/>
      <c r="M142" s="82"/>
      <c r="N142" s="83"/>
      <c r="O142" s="82"/>
      <c r="P142" s="83"/>
      <c r="Q142" s="82"/>
      <c r="R142" s="83"/>
      <c r="S142" s="82"/>
      <c r="T142" s="83"/>
      <c r="U142" s="82"/>
      <c r="V142" s="83"/>
      <c r="W142" s="82"/>
    </row>
    <row r="143" spans="11:29">
      <c r="K143" s="245"/>
      <c r="L143" s="83"/>
      <c r="M143" s="82"/>
      <c r="N143" s="83"/>
      <c r="O143" s="82"/>
      <c r="P143" s="83"/>
      <c r="Q143" s="82"/>
      <c r="R143" s="83"/>
      <c r="S143" s="82"/>
      <c r="T143" s="83"/>
      <c r="U143" s="82"/>
      <c r="V143" s="83"/>
      <c r="W143" s="82"/>
    </row>
    <row r="144" spans="11:29">
      <c r="K144" s="245"/>
      <c r="L144" s="83"/>
      <c r="M144" s="82"/>
      <c r="N144" s="83"/>
      <c r="O144" s="82"/>
      <c r="P144" s="83"/>
      <c r="Q144" s="82"/>
      <c r="R144" s="83"/>
      <c r="S144" s="82"/>
      <c r="T144" s="83"/>
      <c r="U144" s="82"/>
      <c r="V144" s="83"/>
      <c r="W144" s="82"/>
    </row>
    <row r="145" spans="11:23">
      <c r="K145" s="245"/>
      <c r="L145" s="83"/>
      <c r="M145" s="82"/>
      <c r="N145" s="83"/>
      <c r="O145" s="82"/>
      <c r="P145" s="83"/>
      <c r="Q145" s="82"/>
      <c r="R145" s="83"/>
      <c r="S145" s="82"/>
      <c r="T145" s="83"/>
      <c r="U145" s="82"/>
      <c r="V145" s="83"/>
      <c r="W145" s="82"/>
    </row>
    <row r="146" spans="11:23">
      <c r="K146" s="245"/>
      <c r="L146" s="83"/>
      <c r="M146" s="82"/>
      <c r="N146" s="83"/>
      <c r="O146" s="82"/>
      <c r="P146" s="83"/>
      <c r="Q146" s="82"/>
      <c r="R146" s="83"/>
      <c r="S146" s="82"/>
      <c r="T146" s="83"/>
      <c r="U146" s="82"/>
      <c r="V146" s="83"/>
      <c r="W146" s="82"/>
    </row>
    <row r="147" spans="11:23">
      <c r="K147" s="245"/>
      <c r="L147" s="83"/>
      <c r="M147" s="82"/>
      <c r="N147" s="83"/>
      <c r="O147" s="82"/>
      <c r="P147" s="83"/>
      <c r="Q147" s="82"/>
      <c r="R147" s="83"/>
      <c r="S147" s="82"/>
      <c r="T147" s="83"/>
      <c r="U147" s="82"/>
      <c r="V147" s="83"/>
      <c r="W147" s="82"/>
    </row>
    <row r="148" spans="11:23">
      <c r="K148" s="245"/>
      <c r="L148" s="83"/>
      <c r="M148" s="82"/>
      <c r="N148" s="83"/>
      <c r="O148" s="82"/>
      <c r="P148" s="83"/>
      <c r="Q148" s="82"/>
      <c r="R148" s="83"/>
      <c r="S148" s="82"/>
      <c r="T148" s="83"/>
      <c r="U148" s="82"/>
      <c r="V148" s="83"/>
      <c r="W148" s="82"/>
    </row>
    <row r="149" spans="11:23">
      <c r="K149" s="245"/>
      <c r="L149" s="83"/>
      <c r="M149" s="82"/>
      <c r="N149" s="83"/>
      <c r="O149" s="82"/>
      <c r="P149" s="83"/>
      <c r="Q149" s="82"/>
      <c r="R149" s="83"/>
      <c r="S149" s="82"/>
      <c r="T149" s="83"/>
      <c r="U149" s="82"/>
      <c r="V149" s="83"/>
      <c r="W149" s="82"/>
    </row>
    <row r="150" spans="11:23">
      <c r="K150" s="245"/>
      <c r="L150" s="83"/>
      <c r="M150" s="82"/>
      <c r="N150" s="83"/>
      <c r="O150" s="82"/>
      <c r="P150" s="83"/>
      <c r="Q150" s="82"/>
      <c r="R150" s="83"/>
      <c r="S150" s="82"/>
      <c r="T150" s="83"/>
      <c r="U150" s="82"/>
      <c r="V150" s="83"/>
      <c r="W150" s="82"/>
    </row>
    <row r="151" spans="11:23">
      <c r="K151" s="245"/>
      <c r="L151" s="83"/>
      <c r="M151" s="82"/>
      <c r="N151" s="83"/>
      <c r="O151" s="82"/>
      <c r="P151" s="83"/>
      <c r="Q151" s="82"/>
      <c r="R151" s="83"/>
      <c r="S151" s="82"/>
      <c r="T151" s="83"/>
      <c r="U151" s="82"/>
      <c r="V151" s="83"/>
      <c r="W151" s="82"/>
    </row>
    <row r="152" spans="11:23">
      <c r="K152" s="245"/>
      <c r="L152" s="83"/>
      <c r="M152" s="82"/>
      <c r="N152" s="83"/>
      <c r="O152" s="82"/>
      <c r="P152" s="83"/>
      <c r="Q152" s="82"/>
      <c r="R152" s="83"/>
      <c r="S152" s="82"/>
      <c r="T152" s="83"/>
      <c r="U152" s="82"/>
      <c r="V152" s="83"/>
      <c r="W152" s="82"/>
    </row>
    <row r="153" spans="11:23">
      <c r="K153" s="245"/>
      <c r="L153" s="83"/>
      <c r="M153" s="82"/>
      <c r="N153" s="83"/>
      <c r="O153" s="82"/>
      <c r="P153" s="83"/>
      <c r="Q153" s="82"/>
      <c r="R153" s="83"/>
      <c r="S153" s="82"/>
      <c r="T153" s="83"/>
      <c r="U153" s="82"/>
      <c r="V153" s="83"/>
      <c r="W153" s="82"/>
    </row>
    <row r="154" spans="11:23">
      <c r="K154" s="245"/>
      <c r="L154" s="83"/>
      <c r="M154" s="82"/>
      <c r="N154" s="83"/>
      <c r="O154" s="82"/>
      <c r="P154" s="83"/>
      <c r="Q154" s="82"/>
      <c r="R154" s="83"/>
      <c r="S154" s="82"/>
      <c r="T154" s="83"/>
      <c r="U154" s="82"/>
      <c r="V154" s="83"/>
      <c r="W154" s="82"/>
    </row>
    <row r="155" spans="11:23">
      <c r="K155" s="245"/>
      <c r="L155" s="83"/>
      <c r="M155" s="82"/>
      <c r="N155" s="83"/>
      <c r="O155" s="82"/>
      <c r="P155" s="83"/>
      <c r="Q155" s="82"/>
      <c r="R155" s="83"/>
      <c r="S155" s="82"/>
      <c r="T155" s="83"/>
      <c r="U155" s="82"/>
      <c r="V155" s="83"/>
      <c r="W155" s="82"/>
    </row>
    <row r="156" spans="11:23">
      <c r="K156" s="245"/>
      <c r="L156" s="83"/>
      <c r="M156" s="82"/>
      <c r="N156" s="83"/>
      <c r="O156" s="82"/>
      <c r="P156" s="83"/>
      <c r="Q156" s="82"/>
      <c r="R156" s="83"/>
      <c r="S156" s="82"/>
      <c r="T156" s="83"/>
      <c r="U156" s="82"/>
      <c r="V156" s="83"/>
      <c r="W156" s="82"/>
    </row>
    <row r="157" spans="11:23">
      <c r="K157" s="245"/>
      <c r="L157" s="83"/>
      <c r="M157" s="82"/>
      <c r="N157" s="83"/>
      <c r="O157" s="82"/>
      <c r="P157" s="83"/>
      <c r="Q157" s="82"/>
      <c r="R157" s="83"/>
      <c r="S157" s="82"/>
      <c r="T157" s="83"/>
      <c r="U157" s="82"/>
      <c r="V157" s="83"/>
      <c r="W157" s="82"/>
    </row>
    <row r="158" spans="11:23">
      <c r="K158" s="245"/>
      <c r="L158" s="83"/>
      <c r="M158" s="82"/>
      <c r="N158" s="83"/>
      <c r="O158" s="82"/>
      <c r="P158" s="83"/>
      <c r="Q158" s="82"/>
      <c r="R158" s="83"/>
      <c r="S158" s="82"/>
      <c r="T158" s="83"/>
      <c r="U158" s="82"/>
      <c r="V158" s="83"/>
      <c r="W158" s="82"/>
    </row>
    <row r="159" spans="11:23">
      <c r="K159" s="245"/>
      <c r="L159" s="83"/>
      <c r="M159" s="82"/>
      <c r="N159" s="83"/>
      <c r="O159" s="82"/>
      <c r="P159" s="83"/>
      <c r="Q159" s="82"/>
      <c r="R159" s="83"/>
      <c r="S159" s="82"/>
      <c r="T159" s="83"/>
      <c r="U159" s="82"/>
      <c r="V159" s="83"/>
      <c r="W159" s="82"/>
    </row>
    <row r="160" spans="11:23">
      <c r="K160" s="245"/>
      <c r="L160" s="83"/>
      <c r="M160" s="82"/>
      <c r="N160" s="83"/>
      <c r="O160" s="82"/>
      <c r="P160" s="83"/>
      <c r="Q160" s="82"/>
      <c r="R160" s="83"/>
      <c r="S160" s="82"/>
      <c r="T160" s="83"/>
      <c r="U160" s="82"/>
      <c r="V160" s="83"/>
      <c r="W160" s="82"/>
    </row>
    <row r="161" spans="11:23">
      <c r="K161" s="245"/>
      <c r="L161" s="83"/>
      <c r="M161" s="82"/>
      <c r="N161" s="83"/>
      <c r="O161" s="82"/>
      <c r="P161" s="83"/>
      <c r="Q161" s="82"/>
      <c r="R161" s="83"/>
      <c r="S161" s="82"/>
      <c r="T161" s="83"/>
      <c r="U161" s="82"/>
      <c r="V161" s="83"/>
      <c r="W161" s="82"/>
    </row>
    <row r="162" spans="11:23">
      <c r="K162" s="245"/>
      <c r="L162" s="83"/>
      <c r="M162" s="82"/>
      <c r="N162" s="83"/>
      <c r="O162" s="82"/>
      <c r="P162" s="83"/>
      <c r="Q162" s="82"/>
      <c r="R162" s="83"/>
      <c r="S162" s="82"/>
      <c r="T162" s="83"/>
      <c r="U162" s="82"/>
      <c r="V162" s="83"/>
      <c r="W162" s="82"/>
    </row>
    <row r="163" spans="11:23">
      <c r="K163" s="245"/>
      <c r="L163" s="83"/>
      <c r="M163" s="82"/>
      <c r="N163" s="83"/>
      <c r="O163" s="82"/>
      <c r="P163" s="83"/>
      <c r="Q163" s="82"/>
      <c r="R163" s="83"/>
      <c r="S163" s="82"/>
      <c r="T163" s="83"/>
      <c r="U163" s="82"/>
      <c r="V163" s="83"/>
      <c r="W163" s="82"/>
    </row>
    <row r="164" spans="11:23">
      <c r="K164" s="245"/>
      <c r="L164" s="83"/>
      <c r="M164" s="82"/>
      <c r="N164" s="83"/>
      <c r="O164" s="82"/>
      <c r="P164" s="83"/>
      <c r="Q164" s="82"/>
      <c r="R164" s="83"/>
      <c r="S164" s="82"/>
      <c r="T164" s="83"/>
      <c r="U164" s="82"/>
      <c r="V164" s="83"/>
      <c r="W164" s="82"/>
    </row>
    <row r="165" spans="11:23">
      <c r="K165" s="245"/>
      <c r="L165" s="83"/>
      <c r="M165" s="82"/>
      <c r="N165" s="83"/>
      <c r="O165" s="82"/>
      <c r="P165" s="83"/>
      <c r="Q165" s="82"/>
      <c r="R165" s="83"/>
      <c r="S165" s="82"/>
      <c r="T165" s="83"/>
      <c r="U165" s="82"/>
      <c r="V165" s="83"/>
      <c r="W165" s="82"/>
    </row>
    <row r="166" spans="11:23">
      <c r="K166" s="245"/>
      <c r="L166" s="83"/>
      <c r="M166" s="82"/>
      <c r="N166" s="83"/>
      <c r="O166" s="82"/>
      <c r="P166" s="83"/>
      <c r="Q166" s="82"/>
      <c r="R166" s="83"/>
      <c r="S166" s="82"/>
      <c r="T166" s="83"/>
      <c r="U166" s="82"/>
      <c r="V166" s="83"/>
      <c r="W166" s="82"/>
    </row>
    <row r="167" spans="11:23">
      <c r="K167" s="245"/>
      <c r="L167" s="83"/>
      <c r="M167" s="82"/>
      <c r="N167" s="83"/>
      <c r="O167" s="82"/>
      <c r="P167" s="83"/>
      <c r="Q167" s="82"/>
      <c r="R167" s="83"/>
      <c r="S167" s="82"/>
      <c r="T167" s="83"/>
      <c r="U167" s="82"/>
      <c r="V167" s="83"/>
      <c r="W167" s="82"/>
    </row>
    <row r="168" spans="11:23">
      <c r="K168" s="245"/>
      <c r="L168" s="83"/>
      <c r="M168" s="82"/>
      <c r="N168" s="83"/>
      <c r="O168" s="82"/>
      <c r="P168" s="83"/>
      <c r="Q168" s="82"/>
      <c r="R168" s="83"/>
      <c r="S168" s="82"/>
      <c r="T168" s="83"/>
      <c r="U168" s="82"/>
      <c r="V168" s="83"/>
      <c r="W168" s="82"/>
    </row>
    <row r="169" spans="11:23">
      <c r="K169" s="245"/>
      <c r="L169" s="83"/>
      <c r="M169" s="82"/>
      <c r="N169" s="83"/>
      <c r="O169" s="82"/>
      <c r="P169" s="83"/>
      <c r="Q169" s="82"/>
      <c r="R169" s="83"/>
      <c r="S169" s="82"/>
      <c r="T169" s="83"/>
      <c r="U169" s="82"/>
      <c r="V169" s="83"/>
      <c r="W169" s="82"/>
    </row>
    <row r="170" spans="11:23">
      <c r="K170" s="245"/>
      <c r="L170" s="83"/>
      <c r="M170" s="82"/>
      <c r="N170" s="83"/>
      <c r="O170" s="82"/>
      <c r="P170" s="83"/>
      <c r="Q170" s="82"/>
      <c r="R170" s="83"/>
      <c r="S170" s="82"/>
      <c r="T170" s="83"/>
      <c r="U170" s="82"/>
      <c r="V170" s="83"/>
      <c r="W170" s="82"/>
    </row>
    <row r="171" spans="11:23">
      <c r="K171" s="245"/>
      <c r="L171" s="83"/>
      <c r="M171" s="82"/>
      <c r="N171" s="83"/>
      <c r="O171" s="82"/>
      <c r="P171" s="83"/>
      <c r="Q171" s="82"/>
      <c r="R171" s="83"/>
      <c r="S171" s="82"/>
      <c r="T171" s="83"/>
      <c r="U171" s="82"/>
      <c r="V171" s="83"/>
      <c r="W171" s="82"/>
    </row>
    <row r="172" spans="11:23">
      <c r="K172" s="245"/>
      <c r="L172" s="83"/>
      <c r="M172" s="82"/>
      <c r="N172" s="83"/>
      <c r="O172" s="82"/>
      <c r="P172" s="83"/>
      <c r="Q172" s="82"/>
      <c r="R172" s="83"/>
      <c r="S172" s="82"/>
      <c r="T172" s="83"/>
      <c r="U172" s="82"/>
      <c r="V172" s="83"/>
      <c r="W172" s="82"/>
    </row>
    <row r="173" spans="11:23">
      <c r="K173" s="245"/>
      <c r="L173" s="83"/>
      <c r="M173" s="82"/>
      <c r="N173" s="83"/>
      <c r="O173" s="82"/>
      <c r="P173" s="83"/>
      <c r="Q173" s="82"/>
      <c r="R173" s="83"/>
      <c r="S173" s="82"/>
      <c r="T173" s="83"/>
      <c r="U173" s="82"/>
      <c r="V173" s="83"/>
      <c r="W173" s="82"/>
    </row>
    <row r="174" spans="11:23">
      <c r="K174" s="245"/>
      <c r="L174" s="83"/>
      <c r="M174" s="82"/>
      <c r="N174" s="83"/>
      <c r="O174" s="82"/>
      <c r="P174" s="83"/>
      <c r="Q174" s="82"/>
      <c r="R174" s="83"/>
      <c r="S174" s="82"/>
      <c r="T174" s="83"/>
      <c r="U174" s="82"/>
      <c r="V174" s="83"/>
      <c r="W174" s="82"/>
    </row>
    <row r="175" spans="11:23">
      <c r="K175" s="245"/>
      <c r="L175" s="83"/>
      <c r="M175" s="82"/>
      <c r="N175" s="83"/>
      <c r="O175" s="82"/>
      <c r="P175" s="83"/>
      <c r="Q175" s="82"/>
      <c r="R175" s="83"/>
      <c r="S175" s="82"/>
      <c r="T175" s="83"/>
      <c r="U175" s="82"/>
      <c r="V175" s="83"/>
      <c r="W175" s="82"/>
    </row>
    <row r="176" spans="11:23">
      <c r="K176" s="245"/>
      <c r="L176" s="83"/>
      <c r="M176" s="82"/>
      <c r="N176" s="83"/>
      <c r="O176" s="82"/>
      <c r="P176" s="83"/>
      <c r="Q176" s="82"/>
      <c r="R176" s="83"/>
      <c r="S176" s="82"/>
      <c r="T176" s="83"/>
      <c r="U176" s="82"/>
      <c r="V176" s="83"/>
      <c r="W176" s="82"/>
    </row>
    <row r="177" spans="11:23">
      <c r="K177" s="245"/>
      <c r="L177" s="83"/>
      <c r="M177" s="82"/>
      <c r="N177" s="83"/>
      <c r="O177" s="82"/>
      <c r="P177" s="83"/>
      <c r="Q177" s="82"/>
      <c r="R177" s="83"/>
      <c r="S177" s="82"/>
      <c r="T177" s="83"/>
      <c r="U177" s="82"/>
      <c r="V177" s="83"/>
      <c r="W177" s="82"/>
    </row>
    <row r="178" spans="11:23">
      <c r="K178" s="245"/>
      <c r="L178" s="83"/>
      <c r="M178" s="82"/>
      <c r="N178" s="83"/>
      <c r="O178" s="82"/>
      <c r="P178" s="83"/>
      <c r="Q178" s="82"/>
      <c r="R178" s="83"/>
      <c r="S178" s="82"/>
      <c r="T178" s="83"/>
      <c r="U178" s="82"/>
      <c r="V178" s="83"/>
      <c r="W178" s="82"/>
    </row>
    <row r="179" spans="11:23">
      <c r="K179" s="245"/>
      <c r="L179" s="83"/>
      <c r="M179" s="82"/>
      <c r="N179" s="83"/>
      <c r="O179" s="82"/>
      <c r="P179" s="83"/>
      <c r="Q179" s="82"/>
      <c r="R179" s="83"/>
      <c r="S179" s="82"/>
      <c r="T179" s="83"/>
      <c r="U179" s="82"/>
      <c r="V179" s="83"/>
      <c r="W179" s="82"/>
    </row>
    <row r="180" spans="11:23">
      <c r="K180" s="245"/>
      <c r="L180" s="83"/>
      <c r="M180" s="82"/>
      <c r="N180" s="83"/>
      <c r="O180" s="82"/>
      <c r="P180" s="83"/>
      <c r="Q180" s="82"/>
      <c r="R180" s="83"/>
      <c r="S180" s="82"/>
      <c r="T180" s="83"/>
      <c r="U180" s="82"/>
      <c r="V180" s="83"/>
      <c r="W180" s="82"/>
    </row>
    <row r="181" spans="11:23">
      <c r="K181" s="245"/>
      <c r="L181" s="83"/>
      <c r="M181" s="82"/>
      <c r="N181" s="83"/>
      <c r="O181" s="82"/>
      <c r="P181" s="83"/>
      <c r="Q181" s="82"/>
      <c r="R181" s="83"/>
      <c r="S181" s="82"/>
      <c r="T181" s="83"/>
      <c r="U181" s="82"/>
      <c r="V181" s="83"/>
      <c r="W181" s="82"/>
    </row>
    <row r="182" spans="11:23">
      <c r="K182" s="245"/>
      <c r="L182" s="83"/>
      <c r="M182" s="82"/>
      <c r="N182" s="83"/>
      <c r="O182" s="82"/>
      <c r="P182" s="83"/>
      <c r="Q182" s="82"/>
      <c r="R182" s="83"/>
      <c r="S182" s="82"/>
      <c r="T182" s="83"/>
      <c r="U182" s="82"/>
      <c r="V182" s="83"/>
      <c r="W182" s="82"/>
    </row>
    <row r="183" spans="11:23">
      <c r="K183" s="245"/>
      <c r="L183" s="83"/>
      <c r="M183" s="82"/>
      <c r="N183" s="83"/>
      <c r="O183" s="82"/>
      <c r="P183" s="83"/>
      <c r="Q183" s="82"/>
      <c r="R183" s="83"/>
      <c r="S183" s="82"/>
      <c r="T183" s="83"/>
      <c r="U183" s="82"/>
      <c r="V183" s="83"/>
      <c r="W183" s="82"/>
    </row>
    <row r="184" spans="11:23">
      <c r="K184" s="245"/>
      <c r="L184" s="83"/>
      <c r="M184" s="82"/>
      <c r="N184" s="83"/>
      <c r="O184" s="82"/>
      <c r="P184" s="83"/>
      <c r="Q184" s="82"/>
      <c r="R184" s="83"/>
      <c r="S184" s="82"/>
      <c r="T184" s="83"/>
      <c r="U184" s="82"/>
      <c r="V184" s="83"/>
      <c r="W184" s="82"/>
    </row>
    <row r="185" spans="11:23">
      <c r="K185" s="245"/>
      <c r="L185" s="83"/>
      <c r="M185" s="82"/>
      <c r="N185" s="83"/>
      <c r="O185" s="82"/>
      <c r="P185" s="83"/>
      <c r="Q185" s="82"/>
      <c r="R185" s="83"/>
      <c r="S185" s="82"/>
      <c r="T185" s="83"/>
      <c r="U185" s="82"/>
      <c r="V185" s="83"/>
      <c r="W185" s="82"/>
    </row>
    <row r="186" spans="11:23">
      <c r="K186" s="245"/>
      <c r="L186" s="83"/>
      <c r="M186" s="82"/>
      <c r="N186" s="83"/>
      <c r="O186" s="82"/>
      <c r="P186" s="83"/>
      <c r="Q186" s="82"/>
      <c r="R186" s="83"/>
      <c r="S186" s="82"/>
      <c r="T186" s="83"/>
      <c r="U186" s="82"/>
      <c r="V186" s="83"/>
      <c r="W186" s="82"/>
    </row>
    <row r="187" spans="11:23">
      <c r="K187" s="245"/>
      <c r="L187" s="83"/>
      <c r="M187" s="82"/>
      <c r="N187" s="83"/>
      <c r="O187" s="82"/>
      <c r="P187" s="83"/>
      <c r="Q187" s="82"/>
      <c r="R187" s="83"/>
      <c r="S187" s="82"/>
      <c r="T187" s="83"/>
      <c r="U187" s="82"/>
      <c r="V187" s="83"/>
      <c r="W187" s="82"/>
    </row>
    <row r="188" spans="11:23">
      <c r="K188" s="245"/>
      <c r="L188" s="83"/>
      <c r="M188" s="82"/>
      <c r="N188" s="83"/>
      <c r="O188" s="82"/>
      <c r="P188" s="83"/>
      <c r="Q188" s="82"/>
      <c r="R188" s="83"/>
      <c r="S188" s="82"/>
      <c r="T188" s="83"/>
      <c r="U188" s="82"/>
      <c r="V188" s="83"/>
      <c r="W188" s="82"/>
    </row>
    <row r="189" spans="11:23">
      <c r="K189" s="245"/>
      <c r="L189" s="83"/>
      <c r="M189" s="82"/>
      <c r="N189" s="83"/>
      <c r="O189" s="82"/>
      <c r="P189" s="83"/>
      <c r="Q189" s="82"/>
      <c r="R189" s="83"/>
      <c r="S189" s="82"/>
      <c r="T189" s="83"/>
      <c r="U189" s="82"/>
      <c r="V189" s="83"/>
      <c r="W189" s="82"/>
    </row>
    <row r="190" spans="11:23">
      <c r="K190" s="245"/>
      <c r="L190" s="83"/>
      <c r="M190" s="82"/>
      <c r="N190" s="83"/>
      <c r="O190" s="82"/>
      <c r="P190" s="83"/>
      <c r="Q190" s="82"/>
      <c r="R190" s="83"/>
      <c r="S190" s="82"/>
      <c r="T190" s="83"/>
      <c r="U190" s="82"/>
      <c r="V190" s="83"/>
      <c r="W190" s="82"/>
    </row>
    <row r="191" spans="11:23">
      <c r="K191" s="245"/>
      <c r="L191" s="83"/>
      <c r="M191" s="82"/>
      <c r="N191" s="83"/>
      <c r="O191" s="82"/>
      <c r="P191" s="83"/>
      <c r="Q191" s="82"/>
      <c r="R191" s="83"/>
      <c r="S191" s="82"/>
      <c r="T191" s="83"/>
      <c r="U191" s="82"/>
      <c r="V191" s="83"/>
      <c r="W191" s="82"/>
    </row>
    <row r="192" spans="11:23">
      <c r="K192" s="245"/>
      <c r="L192" s="83"/>
      <c r="M192" s="82"/>
      <c r="N192" s="83"/>
      <c r="O192" s="82"/>
      <c r="P192" s="83"/>
      <c r="Q192" s="82"/>
      <c r="R192" s="83"/>
      <c r="S192" s="82"/>
      <c r="T192" s="83"/>
      <c r="U192" s="82"/>
      <c r="V192" s="83"/>
      <c r="W192" s="82"/>
    </row>
    <row r="193" spans="11:23">
      <c r="K193" s="245"/>
      <c r="L193" s="83"/>
      <c r="M193" s="82"/>
      <c r="N193" s="83"/>
      <c r="O193" s="82"/>
      <c r="P193" s="83"/>
      <c r="Q193" s="82"/>
      <c r="R193" s="83"/>
      <c r="S193" s="82"/>
      <c r="T193" s="83"/>
      <c r="U193" s="82"/>
      <c r="V193" s="83"/>
      <c r="W193" s="82"/>
    </row>
    <row r="194" spans="11:23">
      <c r="K194" s="245"/>
      <c r="L194" s="83"/>
      <c r="M194" s="82"/>
      <c r="N194" s="83"/>
      <c r="O194" s="82"/>
      <c r="P194" s="83"/>
      <c r="Q194" s="82"/>
      <c r="R194" s="83"/>
      <c r="S194" s="82"/>
      <c r="T194" s="83"/>
      <c r="U194" s="82"/>
      <c r="V194" s="83"/>
      <c r="W194" s="82"/>
    </row>
    <row r="195" spans="11:23">
      <c r="K195" s="245"/>
      <c r="L195" s="83"/>
      <c r="M195" s="82"/>
      <c r="N195" s="83"/>
      <c r="O195" s="82"/>
      <c r="P195" s="83"/>
      <c r="Q195" s="82"/>
      <c r="R195" s="83"/>
      <c r="S195" s="82"/>
      <c r="T195" s="83"/>
      <c r="U195" s="82"/>
      <c r="V195" s="83"/>
      <c r="W195" s="82"/>
    </row>
    <row r="196" spans="11:23">
      <c r="K196" s="245"/>
      <c r="L196" s="83"/>
      <c r="M196" s="82"/>
      <c r="N196" s="83"/>
      <c r="O196" s="82"/>
      <c r="P196" s="83"/>
      <c r="Q196" s="82"/>
      <c r="R196" s="83"/>
      <c r="S196" s="82"/>
      <c r="T196" s="83"/>
      <c r="U196" s="82"/>
      <c r="V196" s="83"/>
      <c r="W196" s="82"/>
    </row>
    <row r="197" spans="11:23">
      <c r="K197" s="245"/>
      <c r="L197" s="83"/>
      <c r="M197" s="82"/>
      <c r="N197" s="83"/>
      <c r="O197" s="82"/>
      <c r="P197" s="83"/>
      <c r="Q197" s="82"/>
      <c r="R197" s="83"/>
      <c r="S197" s="82"/>
      <c r="T197" s="83"/>
      <c r="U197" s="82"/>
      <c r="V197" s="83"/>
      <c r="W197" s="82"/>
    </row>
    <row r="198" spans="11:23">
      <c r="K198" s="245"/>
      <c r="L198" s="83"/>
      <c r="M198" s="82"/>
      <c r="N198" s="83"/>
      <c r="O198" s="82"/>
      <c r="P198" s="83"/>
      <c r="Q198" s="82"/>
      <c r="R198" s="83"/>
      <c r="S198" s="82"/>
      <c r="T198" s="83"/>
      <c r="U198" s="82"/>
      <c r="V198" s="83"/>
      <c r="W198" s="82"/>
    </row>
    <row r="199" spans="11:23">
      <c r="K199" s="245"/>
      <c r="L199" s="83"/>
      <c r="M199" s="82"/>
      <c r="N199" s="83"/>
      <c r="O199" s="82"/>
      <c r="P199" s="83"/>
      <c r="Q199" s="82"/>
      <c r="R199" s="83"/>
      <c r="S199" s="82"/>
      <c r="T199" s="83"/>
      <c r="U199" s="82"/>
      <c r="V199" s="83"/>
      <c r="W199" s="82"/>
    </row>
    <row r="200" spans="11:23">
      <c r="K200" s="245"/>
      <c r="L200" s="83"/>
      <c r="M200" s="82"/>
      <c r="N200" s="83"/>
      <c r="O200" s="82"/>
      <c r="P200" s="83"/>
      <c r="Q200" s="82"/>
      <c r="R200" s="83"/>
      <c r="S200" s="82"/>
      <c r="T200" s="83"/>
      <c r="U200" s="82"/>
      <c r="V200" s="83"/>
      <c r="W200" s="82"/>
    </row>
    <row r="201" spans="11:23">
      <c r="K201" s="245"/>
      <c r="L201" s="83"/>
      <c r="M201" s="82"/>
      <c r="N201" s="83"/>
      <c r="O201" s="82"/>
      <c r="P201" s="83"/>
      <c r="Q201" s="82"/>
      <c r="R201" s="83"/>
      <c r="S201" s="82"/>
      <c r="T201" s="83"/>
      <c r="U201" s="82"/>
      <c r="V201" s="83"/>
      <c r="W201" s="82"/>
    </row>
    <row r="202" spans="11:23">
      <c r="K202" s="245"/>
      <c r="L202" s="83"/>
      <c r="M202" s="82"/>
      <c r="N202" s="83"/>
      <c r="O202" s="82"/>
      <c r="P202" s="83"/>
      <c r="Q202" s="82"/>
      <c r="R202" s="83"/>
      <c r="S202" s="82"/>
      <c r="T202" s="83"/>
      <c r="U202" s="82"/>
      <c r="V202" s="83"/>
      <c r="W202" s="82"/>
    </row>
    <row r="203" spans="11:23">
      <c r="K203" s="245"/>
      <c r="L203" s="83"/>
      <c r="M203" s="82"/>
      <c r="N203" s="83"/>
      <c r="O203" s="82"/>
      <c r="P203" s="83"/>
      <c r="Q203" s="82"/>
      <c r="R203" s="83"/>
      <c r="S203" s="82"/>
      <c r="T203" s="83"/>
      <c r="U203" s="82"/>
      <c r="V203" s="83"/>
      <c r="W203" s="82"/>
    </row>
    <row r="204" spans="11:23">
      <c r="K204" s="245"/>
      <c r="L204" s="83"/>
      <c r="M204" s="82"/>
      <c r="N204" s="83"/>
      <c r="O204" s="82"/>
      <c r="P204" s="83"/>
      <c r="Q204" s="82"/>
      <c r="R204" s="83"/>
      <c r="S204" s="82"/>
      <c r="T204" s="83"/>
      <c r="U204" s="82"/>
      <c r="V204" s="83"/>
      <c r="W204" s="82"/>
    </row>
    <row r="205" spans="11:23">
      <c r="K205" s="245"/>
      <c r="L205" s="83"/>
      <c r="M205" s="82"/>
      <c r="N205" s="83"/>
      <c r="O205" s="82"/>
      <c r="P205" s="83"/>
      <c r="Q205" s="82"/>
      <c r="R205" s="83"/>
      <c r="S205" s="82"/>
      <c r="T205" s="83"/>
      <c r="U205" s="82"/>
      <c r="V205" s="83"/>
      <c r="W205" s="82"/>
    </row>
    <row r="206" spans="11:23">
      <c r="K206" s="245"/>
      <c r="L206" s="83"/>
      <c r="M206" s="82"/>
      <c r="N206" s="83"/>
      <c r="O206" s="82"/>
      <c r="P206" s="83"/>
      <c r="Q206" s="82"/>
      <c r="R206" s="83"/>
      <c r="S206" s="82"/>
      <c r="T206" s="83"/>
      <c r="U206" s="82"/>
      <c r="V206" s="83"/>
      <c r="W206" s="82"/>
    </row>
    <row r="207" spans="11:23">
      <c r="K207" s="245"/>
      <c r="L207" s="83"/>
      <c r="M207" s="82"/>
      <c r="N207" s="83"/>
      <c r="O207" s="82"/>
      <c r="P207" s="83"/>
      <c r="Q207" s="82"/>
      <c r="R207" s="83"/>
      <c r="S207" s="82"/>
      <c r="T207" s="83"/>
      <c r="U207" s="82"/>
      <c r="V207" s="83"/>
      <c r="W207" s="82"/>
    </row>
    <row r="208" spans="11:23">
      <c r="K208" s="245"/>
      <c r="L208" s="83"/>
      <c r="M208" s="82"/>
      <c r="N208" s="83"/>
      <c r="O208" s="82"/>
      <c r="P208" s="83"/>
      <c r="Q208" s="82"/>
      <c r="R208" s="83"/>
      <c r="S208" s="82"/>
      <c r="T208" s="83"/>
      <c r="U208" s="82"/>
      <c r="V208" s="83"/>
      <c r="W208" s="82"/>
    </row>
    <row r="209" spans="11:23">
      <c r="K209" s="245"/>
      <c r="L209" s="83"/>
      <c r="M209" s="82"/>
      <c r="N209" s="83"/>
      <c r="O209" s="82"/>
      <c r="P209" s="83"/>
      <c r="Q209" s="82"/>
      <c r="R209" s="83"/>
      <c r="S209" s="82"/>
      <c r="T209" s="83"/>
      <c r="U209" s="82"/>
      <c r="V209" s="83"/>
      <c r="W209" s="82"/>
    </row>
    <row r="210" spans="11:23">
      <c r="K210" s="245"/>
      <c r="L210" s="83"/>
      <c r="M210" s="82"/>
      <c r="N210" s="83"/>
      <c r="O210" s="82"/>
      <c r="P210" s="83"/>
      <c r="Q210" s="82"/>
      <c r="R210" s="83"/>
      <c r="S210" s="82"/>
      <c r="T210" s="83"/>
      <c r="U210" s="82"/>
      <c r="V210" s="83"/>
      <c r="W210" s="82"/>
    </row>
    <row r="211" spans="11:23">
      <c r="K211" s="245"/>
      <c r="L211" s="83"/>
      <c r="M211" s="82"/>
      <c r="N211" s="83"/>
      <c r="O211" s="82"/>
      <c r="P211" s="83"/>
      <c r="Q211" s="82"/>
      <c r="R211" s="83"/>
      <c r="S211" s="82"/>
      <c r="T211" s="83"/>
      <c r="U211" s="82"/>
      <c r="V211" s="83"/>
      <c r="W211" s="82"/>
    </row>
    <row r="212" spans="11:23">
      <c r="K212" s="245"/>
      <c r="L212" s="83"/>
      <c r="M212" s="82"/>
      <c r="N212" s="83"/>
      <c r="O212" s="82"/>
      <c r="P212" s="83"/>
      <c r="Q212" s="82"/>
      <c r="R212" s="83"/>
      <c r="S212" s="82"/>
      <c r="T212" s="83"/>
      <c r="U212" s="82"/>
      <c r="V212" s="83"/>
      <c r="W212" s="82"/>
    </row>
    <row r="213" spans="11:23">
      <c r="K213" s="245"/>
      <c r="L213" s="83"/>
      <c r="M213" s="82"/>
      <c r="N213" s="83"/>
      <c r="O213" s="82"/>
      <c r="P213" s="83"/>
      <c r="Q213" s="82"/>
      <c r="R213" s="83"/>
      <c r="S213" s="82"/>
      <c r="T213" s="83"/>
      <c r="U213" s="82"/>
      <c r="V213" s="83"/>
      <c r="W213" s="82"/>
    </row>
    <row r="214" spans="11:23">
      <c r="K214" s="245"/>
      <c r="L214" s="83"/>
      <c r="M214" s="82"/>
      <c r="N214" s="83"/>
      <c r="O214" s="82"/>
      <c r="P214" s="83"/>
      <c r="Q214" s="82"/>
      <c r="R214" s="83"/>
      <c r="S214" s="82"/>
      <c r="T214" s="83"/>
      <c r="U214" s="82"/>
      <c r="V214" s="83"/>
      <c r="W214" s="82"/>
    </row>
    <row r="215" spans="11:23">
      <c r="K215" s="245"/>
      <c r="L215" s="83"/>
      <c r="M215" s="82"/>
      <c r="N215" s="83"/>
      <c r="O215" s="82"/>
      <c r="P215" s="83"/>
      <c r="Q215" s="82"/>
      <c r="R215" s="83"/>
      <c r="S215" s="82"/>
      <c r="T215" s="83"/>
      <c r="U215" s="82"/>
      <c r="V215" s="83"/>
      <c r="W215" s="82"/>
    </row>
    <row r="216" spans="11:23">
      <c r="K216" s="245"/>
      <c r="L216" s="83"/>
      <c r="M216" s="82"/>
      <c r="N216" s="83"/>
      <c r="O216" s="82"/>
      <c r="P216" s="83"/>
      <c r="Q216" s="82"/>
      <c r="R216" s="83"/>
      <c r="S216" s="82"/>
      <c r="T216" s="83"/>
      <c r="U216" s="82"/>
      <c r="V216" s="83"/>
      <c r="W216" s="82"/>
    </row>
    <row r="217" spans="11:23">
      <c r="K217" s="245"/>
      <c r="L217" s="83"/>
      <c r="M217" s="82"/>
      <c r="N217" s="83"/>
      <c r="O217" s="82"/>
      <c r="P217" s="83"/>
      <c r="Q217" s="82"/>
      <c r="R217" s="83"/>
      <c r="S217" s="82"/>
      <c r="T217" s="83"/>
      <c r="U217" s="82"/>
      <c r="V217" s="83"/>
      <c r="W217" s="82"/>
    </row>
    <row r="218" spans="11:23">
      <c r="K218" s="245"/>
      <c r="L218" s="83"/>
      <c r="M218" s="82"/>
      <c r="N218" s="83"/>
      <c r="O218" s="82"/>
      <c r="P218" s="83"/>
      <c r="Q218" s="82"/>
      <c r="R218" s="83"/>
      <c r="S218" s="82"/>
      <c r="T218" s="83"/>
      <c r="U218" s="82"/>
      <c r="V218" s="83"/>
      <c r="W218" s="82"/>
    </row>
    <row r="219" spans="11:23">
      <c r="K219" s="245"/>
      <c r="L219" s="83"/>
      <c r="M219" s="82"/>
      <c r="N219" s="83"/>
      <c r="O219" s="82"/>
      <c r="P219" s="83"/>
      <c r="Q219" s="82"/>
      <c r="R219" s="83"/>
      <c r="S219" s="82"/>
      <c r="T219" s="83"/>
      <c r="U219" s="82"/>
      <c r="V219" s="83"/>
      <c r="W219" s="82"/>
    </row>
    <row r="220" spans="11:23">
      <c r="K220" s="245"/>
      <c r="L220" s="83"/>
      <c r="M220" s="82"/>
      <c r="N220" s="83"/>
      <c r="O220" s="82"/>
      <c r="P220" s="83"/>
      <c r="Q220" s="82"/>
      <c r="R220" s="83"/>
      <c r="S220" s="82"/>
      <c r="T220" s="83"/>
      <c r="U220" s="82"/>
      <c r="V220" s="83"/>
      <c r="W220" s="82"/>
    </row>
    <row r="221" spans="11:23">
      <c r="K221" s="245"/>
      <c r="L221" s="83"/>
      <c r="M221" s="82"/>
      <c r="N221" s="83"/>
      <c r="O221" s="82"/>
      <c r="P221" s="83"/>
      <c r="Q221" s="82"/>
      <c r="R221" s="83"/>
      <c r="S221" s="82"/>
      <c r="T221" s="83"/>
      <c r="U221" s="82"/>
      <c r="V221" s="83"/>
      <c r="W221" s="82"/>
    </row>
    <row r="222" spans="11:23">
      <c r="K222" s="245"/>
      <c r="L222" s="83"/>
      <c r="M222" s="82"/>
      <c r="N222" s="83"/>
      <c r="O222" s="82"/>
      <c r="P222" s="83"/>
      <c r="Q222" s="82"/>
      <c r="R222" s="83"/>
      <c r="S222" s="82"/>
      <c r="T222" s="83"/>
      <c r="U222" s="82"/>
      <c r="V222" s="83"/>
      <c r="W222" s="82"/>
    </row>
    <row r="223" spans="11:23">
      <c r="K223" s="245"/>
      <c r="L223" s="83"/>
      <c r="M223" s="82"/>
      <c r="N223" s="83"/>
      <c r="O223" s="82"/>
      <c r="P223" s="83"/>
      <c r="Q223" s="82"/>
      <c r="R223" s="83"/>
      <c r="S223" s="82"/>
      <c r="T223" s="83"/>
      <c r="U223" s="82"/>
      <c r="V223" s="83"/>
      <c r="W223" s="82"/>
    </row>
    <row r="224" spans="11:23">
      <c r="K224" s="245"/>
      <c r="L224" s="83"/>
      <c r="M224" s="82"/>
      <c r="N224" s="83"/>
      <c r="O224" s="82"/>
      <c r="P224" s="83"/>
      <c r="Q224" s="82"/>
      <c r="R224" s="83"/>
      <c r="S224" s="82"/>
      <c r="T224" s="83"/>
      <c r="U224" s="82"/>
      <c r="V224" s="83"/>
      <c r="W224" s="82"/>
    </row>
    <row r="225" spans="11:23">
      <c r="K225" s="245"/>
      <c r="L225" s="83"/>
      <c r="M225" s="82"/>
      <c r="N225" s="83"/>
      <c r="O225" s="82"/>
      <c r="P225" s="83"/>
      <c r="Q225" s="82"/>
      <c r="R225" s="83"/>
      <c r="S225" s="82"/>
      <c r="T225" s="83"/>
      <c r="U225" s="82"/>
      <c r="V225" s="83"/>
      <c r="W225" s="82"/>
    </row>
    <row r="226" spans="11:23">
      <c r="K226" s="245"/>
      <c r="L226" s="83"/>
      <c r="M226" s="82"/>
      <c r="N226" s="83"/>
      <c r="O226" s="82"/>
      <c r="P226" s="83"/>
      <c r="Q226" s="82"/>
      <c r="R226" s="83"/>
      <c r="S226" s="82"/>
      <c r="T226" s="83"/>
      <c r="U226" s="82"/>
      <c r="V226" s="83"/>
      <c r="W226" s="82"/>
    </row>
    <row r="227" spans="11:23">
      <c r="K227" s="245"/>
      <c r="L227" s="83"/>
      <c r="M227" s="82"/>
      <c r="N227" s="83"/>
      <c r="O227" s="82"/>
      <c r="P227" s="83"/>
      <c r="Q227" s="82"/>
      <c r="R227" s="83"/>
      <c r="S227" s="82"/>
      <c r="T227" s="83"/>
      <c r="U227" s="82"/>
      <c r="V227" s="83"/>
      <c r="W227" s="82"/>
    </row>
    <row r="228" spans="11:23">
      <c r="K228" s="245"/>
      <c r="L228" s="83"/>
      <c r="M228" s="82"/>
      <c r="N228" s="83"/>
      <c r="O228" s="82"/>
      <c r="P228" s="83"/>
      <c r="Q228" s="82"/>
      <c r="R228" s="83"/>
      <c r="S228" s="82"/>
      <c r="T228" s="83"/>
      <c r="U228" s="82"/>
      <c r="V228" s="83"/>
      <c r="W228" s="82"/>
    </row>
    <row r="229" spans="11:23">
      <c r="K229" s="245"/>
      <c r="L229" s="83"/>
      <c r="M229" s="82"/>
      <c r="N229" s="83"/>
      <c r="O229" s="82"/>
      <c r="P229" s="83"/>
      <c r="Q229" s="82"/>
      <c r="R229" s="83"/>
      <c r="S229" s="82"/>
      <c r="T229" s="83"/>
      <c r="U229" s="82"/>
      <c r="V229" s="83"/>
      <c r="W229" s="82"/>
    </row>
    <row r="230" spans="11:23">
      <c r="K230" s="245"/>
      <c r="L230" s="83"/>
      <c r="M230" s="82"/>
      <c r="N230" s="83"/>
      <c r="O230" s="82"/>
      <c r="P230" s="83"/>
      <c r="Q230" s="82"/>
      <c r="R230" s="83"/>
      <c r="S230" s="82"/>
      <c r="T230" s="83"/>
      <c r="U230" s="82"/>
      <c r="V230" s="83"/>
      <c r="W230" s="82"/>
    </row>
    <row r="231" spans="11:23">
      <c r="K231" s="245"/>
      <c r="L231" s="83"/>
      <c r="M231" s="82"/>
      <c r="N231" s="83"/>
      <c r="O231" s="82"/>
      <c r="P231" s="83"/>
      <c r="Q231" s="82"/>
      <c r="R231" s="83"/>
      <c r="S231" s="82"/>
      <c r="T231" s="83"/>
      <c r="U231" s="82"/>
      <c r="V231" s="83"/>
      <c r="W231" s="82"/>
    </row>
    <row r="232" spans="11:23">
      <c r="K232" s="245"/>
      <c r="L232" s="83"/>
      <c r="M232" s="82"/>
      <c r="N232" s="83"/>
      <c r="O232" s="82"/>
      <c r="P232" s="83"/>
      <c r="Q232" s="82"/>
      <c r="R232" s="83"/>
      <c r="S232" s="82"/>
      <c r="T232" s="83"/>
      <c r="U232" s="82"/>
      <c r="V232" s="83"/>
      <c r="W232" s="82"/>
    </row>
    <row r="233" spans="11:23">
      <c r="K233" s="245"/>
      <c r="L233" s="83"/>
      <c r="M233" s="82"/>
      <c r="N233" s="83"/>
      <c r="O233" s="82"/>
      <c r="P233" s="83"/>
      <c r="Q233" s="82"/>
      <c r="R233" s="83"/>
      <c r="S233" s="82"/>
      <c r="T233" s="83"/>
      <c r="U233" s="82"/>
      <c r="V233" s="83"/>
      <c r="W233" s="82"/>
    </row>
    <row r="234" spans="11:23">
      <c r="K234" s="245"/>
      <c r="L234" s="83"/>
      <c r="M234" s="82"/>
      <c r="N234" s="83"/>
      <c r="O234" s="82"/>
      <c r="P234" s="83"/>
      <c r="Q234" s="82"/>
      <c r="R234" s="83"/>
      <c r="S234" s="82"/>
      <c r="T234" s="83"/>
      <c r="U234" s="82"/>
      <c r="V234" s="83"/>
      <c r="W234" s="82"/>
    </row>
    <row r="235" spans="11:23">
      <c r="K235" s="245"/>
      <c r="L235" s="83"/>
      <c r="M235" s="82"/>
      <c r="N235" s="83"/>
      <c r="O235" s="82"/>
      <c r="P235" s="83"/>
      <c r="Q235" s="82"/>
      <c r="R235" s="83"/>
      <c r="S235" s="82"/>
      <c r="T235" s="83"/>
      <c r="U235" s="82"/>
      <c r="V235" s="83"/>
      <c r="W235" s="82"/>
    </row>
    <row r="236" spans="11:23">
      <c r="K236" s="245"/>
      <c r="L236" s="83"/>
      <c r="M236" s="82"/>
      <c r="N236" s="83"/>
      <c r="O236" s="82"/>
      <c r="P236" s="83"/>
      <c r="Q236" s="82"/>
      <c r="R236" s="83"/>
      <c r="S236" s="82"/>
      <c r="T236" s="83"/>
      <c r="U236" s="82"/>
      <c r="V236" s="83"/>
      <c r="W236" s="82"/>
    </row>
    <row r="237" spans="11:23">
      <c r="K237" s="245"/>
      <c r="L237" s="83"/>
      <c r="M237" s="82"/>
      <c r="N237" s="83"/>
      <c r="O237" s="82"/>
      <c r="P237" s="83"/>
      <c r="Q237" s="82"/>
      <c r="R237" s="83"/>
      <c r="S237" s="82"/>
      <c r="T237" s="83"/>
      <c r="U237" s="82"/>
      <c r="V237" s="83"/>
      <c r="W237" s="82"/>
    </row>
    <row r="238" spans="11:23">
      <c r="K238" s="245"/>
      <c r="L238" s="83"/>
      <c r="M238" s="82"/>
      <c r="N238" s="83"/>
      <c r="O238" s="82"/>
      <c r="P238" s="83"/>
      <c r="Q238" s="82"/>
      <c r="R238" s="83"/>
      <c r="S238" s="82"/>
      <c r="T238" s="83"/>
      <c r="U238" s="82"/>
      <c r="V238" s="83"/>
      <c r="W238" s="82"/>
    </row>
    <row r="239" spans="11:23">
      <c r="K239" s="245"/>
      <c r="L239" s="83"/>
      <c r="M239" s="82"/>
      <c r="N239" s="83"/>
      <c r="O239" s="82"/>
      <c r="P239" s="83"/>
      <c r="Q239" s="82"/>
      <c r="R239" s="83"/>
      <c r="S239" s="82"/>
      <c r="T239" s="83"/>
      <c r="U239" s="82"/>
      <c r="V239" s="83"/>
      <c r="W239" s="82"/>
    </row>
    <row r="240" spans="11:23">
      <c r="K240" s="245"/>
      <c r="L240" s="83"/>
      <c r="M240" s="82"/>
      <c r="N240" s="83"/>
      <c r="O240" s="82"/>
      <c r="P240" s="83"/>
      <c r="Q240" s="82"/>
      <c r="R240" s="83"/>
      <c r="S240" s="82"/>
      <c r="T240" s="83"/>
      <c r="U240" s="82"/>
      <c r="V240" s="83"/>
      <c r="W240" s="82"/>
    </row>
    <row r="241" spans="11:23">
      <c r="K241" s="245"/>
      <c r="L241" s="83"/>
      <c r="M241" s="82"/>
      <c r="N241" s="83"/>
      <c r="O241" s="82"/>
      <c r="P241" s="83"/>
      <c r="Q241" s="82"/>
      <c r="R241" s="83"/>
      <c r="S241" s="82"/>
      <c r="T241" s="83"/>
      <c r="U241" s="82"/>
      <c r="V241" s="83"/>
      <c r="W241" s="82"/>
    </row>
    <row r="242" spans="11:23">
      <c r="K242" s="245"/>
      <c r="L242" s="83"/>
      <c r="M242" s="82"/>
      <c r="N242" s="83"/>
      <c r="O242" s="82"/>
      <c r="P242" s="83"/>
      <c r="Q242" s="82"/>
      <c r="R242" s="83"/>
      <c r="S242" s="82"/>
      <c r="T242" s="83"/>
      <c r="U242" s="82"/>
      <c r="V242" s="83"/>
      <c r="W242" s="82"/>
    </row>
    <row r="243" spans="11:23">
      <c r="K243" s="245"/>
      <c r="L243" s="83"/>
      <c r="M243" s="82"/>
      <c r="N243" s="83"/>
      <c r="O243" s="82"/>
      <c r="P243" s="83"/>
      <c r="Q243" s="82"/>
      <c r="R243" s="83"/>
      <c r="S243" s="82"/>
      <c r="T243" s="83"/>
      <c r="U243" s="82"/>
      <c r="V243" s="83"/>
      <c r="W243" s="82"/>
    </row>
    <row r="244" spans="11:23">
      <c r="K244" s="245"/>
      <c r="L244" s="83"/>
      <c r="M244" s="82"/>
      <c r="N244" s="83"/>
      <c r="O244" s="82"/>
      <c r="P244" s="83"/>
      <c r="Q244" s="82"/>
      <c r="R244" s="83"/>
      <c r="S244" s="82"/>
      <c r="T244" s="83"/>
      <c r="U244" s="82"/>
      <c r="V244" s="83"/>
      <c r="W244" s="82"/>
    </row>
    <row r="245" spans="11:23">
      <c r="K245" s="245"/>
      <c r="L245" s="83"/>
      <c r="M245" s="82"/>
      <c r="N245" s="83"/>
      <c r="O245" s="82"/>
      <c r="P245" s="83"/>
      <c r="Q245" s="82"/>
      <c r="R245" s="83"/>
      <c r="S245" s="82"/>
      <c r="T245" s="83"/>
      <c r="U245" s="82"/>
      <c r="V245" s="83"/>
      <c r="W245" s="82"/>
    </row>
    <row r="246" spans="11:23">
      <c r="K246" s="245"/>
      <c r="L246" s="83"/>
      <c r="M246" s="82"/>
      <c r="N246" s="83"/>
      <c r="O246" s="82"/>
      <c r="P246" s="83"/>
      <c r="Q246" s="82"/>
      <c r="R246" s="83"/>
      <c r="S246" s="82"/>
      <c r="T246" s="83"/>
      <c r="U246" s="82"/>
      <c r="V246" s="83"/>
      <c r="W246" s="82"/>
    </row>
    <row r="247" spans="11:23">
      <c r="K247" s="245"/>
      <c r="L247" s="83"/>
      <c r="M247" s="82"/>
      <c r="N247" s="83"/>
      <c r="O247" s="82"/>
      <c r="P247" s="83"/>
      <c r="Q247" s="82"/>
      <c r="R247" s="83"/>
      <c r="S247" s="82"/>
      <c r="T247" s="83"/>
      <c r="U247" s="82"/>
      <c r="V247" s="83"/>
      <c r="W247" s="82"/>
    </row>
    <row r="248" spans="11:23">
      <c r="K248" s="245"/>
      <c r="L248" s="83"/>
      <c r="M248" s="82"/>
      <c r="N248" s="83"/>
      <c r="O248" s="82"/>
      <c r="P248" s="83"/>
      <c r="Q248" s="82"/>
      <c r="R248" s="83"/>
      <c r="S248" s="82"/>
      <c r="T248" s="83"/>
      <c r="U248" s="82"/>
      <c r="V248" s="83"/>
      <c r="W248" s="82"/>
    </row>
    <row r="249" spans="11:23">
      <c r="K249" s="245"/>
      <c r="L249" s="83"/>
      <c r="M249" s="82"/>
      <c r="N249" s="83"/>
      <c r="O249" s="82"/>
      <c r="P249" s="83"/>
      <c r="Q249" s="82"/>
      <c r="R249" s="83"/>
      <c r="S249" s="82"/>
      <c r="T249" s="83"/>
      <c r="U249" s="82"/>
      <c r="V249" s="83"/>
      <c r="W249" s="82"/>
    </row>
    <row r="250" spans="11:23">
      <c r="K250" s="245"/>
      <c r="L250" s="83"/>
      <c r="M250" s="82"/>
      <c r="N250" s="83"/>
      <c r="O250" s="82"/>
      <c r="P250" s="83"/>
      <c r="Q250" s="82"/>
      <c r="R250" s="83"/>
      <c r="S250" s="82"/>
      <c r="T250" s="83"/>
      <c r="U250" s="82"/>
      <c r="V250" s="83"/>
      <c r="W250" s="82"/>
    </row>
    <row r="251" spans="11:23">
      <c r="K251" s="245"/>
      <c r="L251" s="83"/>
      <c r="M251" s="82"/>
      <c r="N251" s="83"/>
      <c r="O251" s="82"/>
      <c r="P251" s="83"/>
      <c r="Q251" s="82"/>
      <c r="R251" s="83"/>
      <c r="S251" s="82"/>
      <c r="T251" s="83"/>
      <c r="U251" s="82"/>
      <c r="V251" s="83"/>
      <c r="W251" s="82"/>
    </row>
    <row r="252" spans="11:23">
      <c r="K252" s="245"/>
      <c r="L252" s="83"/>
      <c r="M252" s="82"/>
      <c r="N252" s="83"/>
      <c r="O252" s="82"/>
      <c r="P252" s="83"/>
      <c r="Q252" s="82"/>
      <c r="R252" s="83"/>
      <c r="S252" s="82"/>
      <c r="T252" s="83"/>
      <c r="U252" s="82"/>
      <c r="V252" s="83"/>
      <c r="W252" s="82"/>
    </row>
    <row r="253" spans="11:23">
      <c r="K253" s="245"/>
      <c r="L253" s="83"/>
      <c r="M253" s="82"/>
      <c r="N253" s="83"/>
      <c r="O253" s="82"/>
      <c r="P253" s="83"/>
      <c r="Q253" s="82"/>
      <c r="R253" s="83"/>
      <c r="S253" s="82"/>
      <c r="T253" s="83"/>
      <c r="U253" s="82"/>
      <c r="V253" s="83"/>
      <c r="W253" s="82"/>
    </row>
    <row r="254" spans="11:23">
      <c r="K254" s="245"/>
      <c r="L254" s="83"/>
      <c r="M254" s="82"/>
      <c r="N254" s="83"/>
      <c r="O254" s="82"/>
      <c r="P254" s="83"/>
      <c r="Q254" s="82"/>
      <c r="R254" s="83"/>
      <c r="S254" s="82"/>
      <c r="T254" s="83"/>
      <c r="U254" s="82"/>
      <c r="V254" s="83"/>
      <c r="W254" s="82"/>
    </row>
    <row r="255" spans="11:23">
      <c r="K255" s="245"/>
      <c r="L255" s="83"/>
      <c r="M255" s="82"/>
      <c r="N255" s="83"/>
      <c r="O255" s="82"/>
      <c r="P255" s="83"/>
      <c r="Q255" s="82"/>
      <c r="R255" s="83"/>
      <c r="S255" s="82"/>
      <c r="T255" s="83"/>
      <c r="U255" s="82"/>
      <c r="V255" s="83"/>
      <c r="W255" s="82"/>
    </row>
    <row r="256" spans="11:23">
      <c r="K256" s="245"/>
      <c r="L256" s="83"/>
      <c r="M256" s="82"/>
      <c r="N256" s="83"/>
      <c r="O256" s="82"/>
      <c r="P256" s="83"/>
      <c r="Q256" s="82"/>
      <c r="R256" s="83"/>
      <c r="S256" s="82"/>
      <c r="T256" s="83"/>
      <c r="U256" s="82"/>
      <c r="V256" s="83"/>
      <c r="W256" s="82"/>
    </row>
    <row r="257" spans="11:23">
      <c r="K257" s="245"/>
      <c r="L257" s="83"/>
      <c r="M257" s="82"/>
      <c r="N257" s="83"/>
      <c r="O257" s="82"/>
      <c r="P257" s="83"/>
      <c r="Q257" s="82"/>
      <c r="R257" s="83"/>
      <c r="S257" s="82"/>
      <c r="T257" s="83"/>
      <c r="U257" s="82"/>
      <c r="V257" s="83"/>
      <c r="W257" s="82"/>
    </row>
    <row r="258" spans="11:23">
      <c r="K258" s="245"/>
      <c r="L258" s="83"/>
      <c r="M258" s="82"/>
      <c r="N258" s="83"/>
      <c r="O258" s="82"/>
      <c r="P258" s="83"/>
      <c r="Q258" s="82"/>
      <c r="R258" s="83"/>
      <c r="S258" s="82"/>
      <c r="T258" s="83"/>
      <c r="U258" s="82"/>
      <c r="V258" s="83"/>
      <c r="W258" s="82"/>
    </row>
    <row r="259" spans="11:23">
      <c r="K259" s="245"/>
      <c r="L259" s="83"/>
      <c r="M259" s="82"/>
      <c r="N259" s="83"/>
      <c r="O259" s="82"/>
      <c r="P259" s="83"/>
      <c r="Q259" s="82"/>
      <c r="R259" s="83"/>
      <c r="S259" s="82"/>
      <c r="T259" s="83"/>
      <c r="U259" s="82"/>
      <c r="V259" s="83"/>
      <c r="W259" s="82"/>
    </row>
    <row r="260" spans="11:23">
      <c r="K260" s="245"/>
      <c r="L260" s="83"/>
      <c r="M260" s="82"/>
      <c r="N260" s="83"/>
      <c r="O260" s="82"/>
      <c r="P260" s="83"/>
      <c r="Q260" s="82"/>
      <c r="R260" s="83"/>
      <c r="S260" s="82"/>
      <c r="T260" s="83"/>
      <c r="U260" s="82"/>
      <c r="V260" s="83"/>
      <c r="W260" s="82"/>
    </row>
    <row r="261" spans="11:23">
      <c r="K261" s="245"/>
      <c r="L261" s="83"/>
      <c r="M261" s="82"/>
      <c r="N261" s="83"/>
      <c r="O261" s="82"/>
      <c r="P261" s="83"/>
      <c r="Q261" s="82"/>
      <c r="R261" s="83"/>
      <c r="S261" s="82"/>
      <c r="T261" s="83"/>
      <c r="U261" s="82"/>
      <c r="V261" s="83"/>
      <c r="W261" s="82"/>
    </row>
    <row r="262" spans="11:23">
      <c r="K262" s="245"/>
      <c r="L262" s="83"/>
      <c r="M262" s="82"/>
      <c r="N262" s="83"/>
      <c r="O262" s="82"/>
      <c r="P262" s="83"/>
      <c r="Q262" s="82"/>
      <c r="R262" s="83"/>
      <c r="S262" s="82"/>
      <c r="T262" s="83"/>
      <c r="U262" s="82"/>
      <c r="V262" s="83"/>
      <c r="W262" s="82"/>
    </row>
    <row r="263" spans="11:23">
      <c r="K263" s="245"/>
      <c r="L263" s="83"/>
      <c r="M263" s="82"/>
      <c r="N263" s="83"/>
      <c r="O263" s="82"/>
      <c r="P263" s="83"/>
      <c r="Q263" s="82"/>
      <c r="R263" s="83"/>
      <c r="S263" s="82"/>
      <c r="T263" s="83"/>
      <c r="U263" s="82"/>
      <c r="V263" s="83"/>
      <c r="W263" s="82"/>
    </row>
    <row r="264" spans="11:23">
      <c r="K264" s="245"/>
      <c r="L264" s="83"/>
      <c r="M264" s="82"/>
      <c r="N264" s="83"/>
      <c r="O264" s="82"/>
      <c r="P264" s="83"/>
      <c r="Q264" s="82"/>
      <c r="R264" s="83"/>
      <c r="S264" s="82"/>
      <c r="T264" s="83"/>
      <c r="U264" s="82"/>
      <c r="V264" s="83"/>
      <c r="W264" s="82"/>
    </row>
    <row r="265" spans="11:23">
      <c r="K265" s="245"/>
      <c r="L265" s="83"/>
      <c r="M265" s="82"/>
      <c r="N265" s="83"/>
      <c r="O265" s="82"/>
      <c r="P265" s="83"/>
      <c r="Q265" s="82"/>
      <c r="R265" s="83"/>
      <c r="S265" s="82"/>
      <c r="T265" s="83"/>
      <c r="U265" s="82"/>
      <c r="V265" s="83"/>
      <c r="W265" s="82"/>
    </row>
    <row r="266" spans="11:23">
      <c r="K266" s="245"/>
      <c r="L266" s="83"/>
      <c r="M266" s="82"/>
      <c r="N266" s="83"/>
      <c r="O266" s="82"/>
      <c r="P266" s="83"/>
      <c r="Q266" s="82"/>
      <c r="R266" s="83"/>
      <c r="S266" s="82"/>
      <c r="T266" s="83"/>
      <c r="U266" s="82"/>
      <c r="V266" s="83"/>
      <c r="W266" s="82"/>
    </row>
    <row r="267" spans="11:23">
      <c r="K267" s="245"/>
      <c r="L267" s="83"/>
      <c r="M267" s="82"/>
      <c r="N267" s="83"/>
      <c r="O267" s="82"/>
      <c r="P267" s="83"/>
      <c r="Q267" s="82"/>
      <c r="R267" s="83"/>
      <c r="S267" s="82"/>
      <c r="T267" s="83"/>
      <c r="U267" s="82"/>
      <c r="V267" s="83"/>
      <c r="W267" s="82"/>
    </row>
    <row r="268" spans="11:23">
      <c r="K268" s="245"/>
      <c r="L268" s="83"/>
      <c r="M268" s="82"/>
      <c r="N268" s="83"/>
      <c r="O268" s="82"/>
      <c r="P268" s="83"/>
      <c r="Q268" s="82"/>
      <c r="R268" s="83"/>
      <c r="S268" s="82"/>
      <c r="T268" s="83"/>
      <c r="U268" s="82"/>
      <c r="V268" s="83"/>
      <c r="W268" s="82"/>
    </row>
    <row r="269" spans="11:23">
      <c r="K269" s="245"/>
      <c r="L269" s="83"/>
      <c r="M269" s="82"/>
      <c r="N269" s="83"/>
      <c r="O269" s="82"/>
      <c r="P269" s="83"/>
      <c r="Q269" s="82"/>
      <c r="R269" s="83"/>
      <c r="S269" s="82"/>
      <c r="T269" s="83"/>
      <c r="U269" s="82"/>
      <c r="V269" s="83"/>
      <c r="W269" s="82"/>
    </row>
    <row r="270" spans="11:23">
      <c r="K270" s="245"/>
      <c r="L270" s="83"/>
      <c r="M270" s="82"/>
      <c r="N270" s="83"/>
      <c r="O270" s="82"/>
      <c r="P270" s="83"/>
      <c r="Q270" s="82"/>
      <c r="R270" s="83"/>
      <c r="S270" s="82"/>
      <c r="T270" s="83"/>
      <c r="U270" s="82"/>
      <c r="V270" s="83"/>
      <c r="W270" s="82"/>
    </row>
    <row r="271" spans="11:23">
      <c r="K271" s="245"/>
      <c r="L271" s="83"/>
      <c r="M271" s="82"/>
      <c r="N271" s="83"/>
      <c r="O271" s="82"/>
      <c r="P271" s="83"/>
      <c r="Q271" s="82"/>
      <c r="R271" s="83"/>
      <c r="S271" s="82"/>
      <c r="T271" s="83"/>
      <c r="U271" s="82"/>
      <c r="V271" s="83"/>
      <c r="W271" s="82"/>
    </row>
    <row r="272" spans="11:23">
      <c r="K272" s="245"/>
      <c r="L272" s="83"/>
      <c r="M272" s="82"/>
      <c r="N272" s="83"/>
      <c r="O272" s="82"/>
      <c r="P272" s="83"/>
      <c r="Q272" s="82"/>
      <c r="R272" s="83"/>
      <c r="S272" s="82"/>
      <c r="T272" s="83"/>
      <c r="U272" s="82"/>
      <c r="V272" s="83"/>
      <c r="W272" s="82"/>
    </row>
    <row r="273" spans="11:23">
      <c r="K273" s="245"/>
      <c r="L273" s="83"/>
      <c r="M273" s="82"/>
      <c r="N273" s="83"/>
      <c r="O273" s="82"/>
      <c r="P273" s="83"/>
      <c r="Q273" s="82"/>
      <c r="R273" s="83"/>
      <c r="S273" s="82"/>
      <c r="T273" s="83"/>
      <c r="U273" s="82"/>
      <c r="V273" s="83"/>
      <c r="W273" s="82"/>
    </row>
    <row r="274" spans="11:23">
      <c r="K274" s="245"/>
      <c r="L274" s="83"/>
      <c r="M274" s="82"/>
      <c r="N274" s="83"/>
      <c r="O274" s="82"/>
      <c r="P274" s="83"/>
      <c r="Q274" s="82"/>
      <c r="R274" s="83"/>
      <c r="S274" s="82"/>
      <c r="T274" s="83"/>
      <c r="U274" s="82"/>
      <c r="V274" s="83"/>
      <c r="W274" s="82"/>
    </row>
    <row r="275" spans="11:23">
      <c r="K275" s="245"/>
      <c r="L275" s="83"/>
      <c r="M275" s="82"/>
      <c r="N275" s="83"/>
      <c r="O275" s="82"/>
      <c r="P275" s="83"/>
      <c r="Q275" s="82"/>
      <c r="R275" s="83"/>
      <c r="S275" s="82"/>
      <c r="T275" s="83"/>
      <c r="U275" s="82"/>
      <c r="V275" s="83"/>
      <c r="W275" s="82"/>
    </row>
    <row r="276" spans="11:23">
      <c r="K276" s="245"/>
      <c r="L276" s="83"/>
      <c r="M276" s="82"/>
      <c r="N276" s="83"/>
      <c r="O276" s="82"/>
      <c r="P276" s="83"/>
      <c r="Q276" s="82"/>
      <c r="R276" s="83"/>
      <c r="S276" s="82"/>
      <c r="T276" s="83"/>
      <c r="U276" s="82"/>
      <c r="V276" s="83"/>
      <c r="W276" s="82"/>
    </row>
    <row r="277" spans="11:23">
      <c r="K277" s="245"/>
      <c r="L277" s="83"/>
      <c r="M277" s="82"/>
      <c r="N277" s="83"/>
      <c r="O277" s="82"/>
      <c r="P277" s="83"/>
      <c r="Q277" s="82"/>
      <c r="R277" s="83"/>
      <c r="S277" s="82"/>
      <c r="T277" s="83"/>
      <c r="U277" s="82"/>
      <c r="V277" s="83"/>
      <c r="W277" s="82"/>
    </row>
    <row r="278" spans="11:23">
      <c r="K278" s="245"/>
      <c r="L278" s="83"/>
      <c r="M278" s="82"/>
      <c r="N278" s="83"/>
      <c r="O278" s="82"/>
      <c r="P278" s="83"/>
      <c r="Q278" s="82"/>
      <c r="R278" s="83"/>
      <c r="S278" s="82"/>
      <c r="T278" s="83"/>
      <c r="U278" s="82"/>
      <c r="V278" s="83"/>
      <c r="W278" s="82"/>
    </row>
    <row r="279" spans="11:23">
      <c r="K279" s="245"/>
      <c r="L279" s="83"/>
      <c r="M279" s="82"/>
      <c r="N279" s="83"/>
      <c r="O279" s="82"/>
      <c r="P279" s="83"/>
      <c r="Q279" s="82"/>
      <c r="R279" s="83"/>
      <c r="S279" s="82"/>
      <c r="T279" s="83"/>
      <c r="U279" s="82"/>
      <c r="V279" s="83"/>
      <c r="W279" s="82"/>
    </row>
    <row r="280" spans="11:23">
      <c r="K280" s="245"/>
      <c r="L280" s="83"/>
      <c r="M280" s="82"/>
      <c r="N280" s="83"/>
      <c r="O280" s="82"/>
      <c r="P280" s="83"/>
      <c r="Q280" s="82"/>
      <c r="R280" s="83"/>
      <c r="S280" s="82"/>
      <c r="T280" s="83"/>
      <c r="U280" s="82"/>
      <c r="V280" s="83"/>
      <c r="W280" s="82"/>
    </row>
    <row r="281" spans="11:23">
      <c r="K281" s="245"/>
      <c r="L281" s="83"/>
      <c r="M281" s="82"/>
      <c r="N281" s="83"/>
      <c r="O281" s="82"/>
      <c r="P281" s="83"/>
      <c r="Q281" s="82"/>
      <c r="R281" s="83"/>
      <c r="S281" s="82"/>
      <c r="T281" s="83"/>
      <c r="U281" s="82"/>
      <c r="V281" s="83"/>
      <c r="W281" s="82"/>
    </row>
    <row r="282" spans="11:23">
      <c r="K282" s="245"/>
      <c r="L282" s="83"/>
      <c r="M282" s="82"/>
      <c r="N282" s="83"/>
      <c r="O282" s="82"/>
      <c r="P282" s="83"/>
      <c r="Q282" s="82"/>
      <c r="R282" s="83"/>
      <c r="S282" s="82"/>
      <c r="T282" s="83"/>
      <c r="U282" s="82"/>
      <c r="V282" s="83"/>
      <c r="W282" s="82"/>
    </row>
    <row r="283" spans="11:23">
      <c r="K283" s="245"/>
      <c r="L283" s="83"/>
      <c r="M283" s="82"/>
      <c r="N283" s="83"/>
      <c r="O283" s="82"/>
      <c r="P283" s="83"/>
      <c r="Q283" s="82"/>
      <c r="R283" s="83"/>
      <c r="S283" s="82"/>
      <c r="T283" s="83"/>
      <c r="U283" s="82"/>
      <c r="V283" s="83"/>
      <c r="W283" s="82"/>
    </row>
    <row r="284" spans="11:23">
      <c r="K284" s="245"/>
      <c r="L284" s="83"/>
      <c r="M284" s="82"/>
      <c r="N284" s="83"/>
      <c r="O284" s="82"/>
      <c r="P284" s="83"/>
      <c r="Q284" s="82"/>
      <c r="R284" s="83"/>
      <c r="S284" s="82"/>
      <c r="T284" s="83"/>
      <c r="U284" s="82"/>
      <c r="V284" s="83"/>
      <c r="W284" s="82"/>
    </row>
    <row r="285" spans="11:23">
      <c r="K285" s="245"/>
      <c r="L285" s="83"/>
      <c r="M285" s="82"/>
      <c r="N285" s="83"/>
      <c r="O285" s="82"/>
      <c r="P285" s="83"/>
      <c r="Q285" s="82"/>
      <c r="R285" s="83"/>
      <c r="S285" s="82"/>
      <c r="T285" s="83"/>
      <c r="U285" s="82"/>
      <c r="V285" s="83"/>
      <c r="W285" s="82"/>
    </row>
    <row r="286" spans="11:23">
      <c r="K286" s="245"/>
      <c r="L286" s="83"/>
      <c r="M286" s="82"/>
      <c r="N286" s="83"/>
      <c r="O286" s="82"/>
      <c r="P286" s="83"/>
      <c r="Q286" s="82"/>
      <c r="R286" s="83"/>
      <c r="S286" s="82"/>
      <c r="T286" s="83"/>
      <c r="U286" s="82"/>
      <c r="V286" s="83"/>
      <c r="W286" s="82"/>
    </row>
    <row r="287" spans="11:23">
      <c r="K287" s="245"/>
      <c r="L287" s="83"/>
      <c r="M287" s="82"/>
      <c r="N287" s="83"/>
      <c r="O287" s="82"/>
      <c r="P287" s="83"/>
      <c r="Q287" s="82"/>
      <c r="R287" s="83"/>
      <c r="S287" s="82"/>
      <c r="T287" s="83"/>
      <c r="U287" s="82"/>
      <c r="V287" s="83"/>
      <c r="W287" s="82"/>
    </row>
    <row r="288" spans="11:23">
      <c r="K288" s="245"/>
      <c r="L288" s="83"/>
      <c r="M288" s="82"/>
      <c r="N288" s="83"/>
      <c r="O288" s="82"/>
      <c r="P288" s="83"/>
      <c r="Q288" s="82"/>
      <c r="R288" s="83"/>
      <c r="S288" s="82"/>
      <c r="T288" s="83"/>
      <c r="U288" s="82"/>
      <c r="V288" s="83"/>
      <c r="W288" s="82"/>
    </row>
    <row r="289" spans="11:23">
      <c r="K289" s="245"/>
      <c r="L289" s="83"/>
      <c r="M289" s="82"/>
      <c r="N289" s="83"/>
      <c r="O289" s="82"/>
      <c r="P289" s="83"/>
      <c r="Q289" s="82"/>
      <c r="R289" s="83"/>
      <c r="S289" s="82"/>
      <c r="T289" s="83"/>
      <c r="U289" s="82"/>
      <c r="V289" s="83"/>
      <c r="W289" s="82"/>
    </row>
    <row r="290" spans="11:23">
      <c r="K290" s="245"/>
      <c r="L290" s="83"/>
      <c r="M290" s="82"/>
      <c r="N290" s="83"/>
      <c r="O290" s="82"/>
      <c r="P290" s="83"/>
      <c r="Q290" s="82"/>
      <c r="R290" s="83"/>
      <c r="S290" s="82"/>
      <c r="T290" s="83"/>
      <c r="U290" s="82"/>
      <c r="V290" s="83"/>
      <c r="W290" s="82"/>
    </row>
    <row r="291" spans="11:23">
      <c r="K291" s="245"/>
      <c r="L291" s="83"/>
      <c r="M291" s="82"/>
      <c r="N291" s="83"/>
      <c r="O291" s="82"/>
      <c r="P291" s="83"/>
      <c r="Q291" s="82"/>
      <c r="R291" s="83"/>
      <c r="S291" s="82"/>
      <c r="T291" s="83"/>
      <c r="U291" s="82"/>
      <c r="V291" s="83"/>
      <c r="W291" s="82"/>
    </row>
    <row r="292" spans="11:23">
      <c r="K292" s="245"/>
      <c r="L292" s="83"/>
      <c r="M292" s="82"/>
      <c r="N292" s="83"/>
      <c r="O292" s="82"/>
      <c r="P292" s="83"/>
      <c r="Q292" s="82"/>
      <c r="R292" s="83"/>
      <c r="S292" s="82"/>
      <c r="T292" s="83"/>
      <c r="U292" s="82"/>
      <c r="V292" s="83"/>
      <c r="W292" s="82"/>
    </row>
    <row r="293" spans="11:23">
      <c r="K293" s="245"/>
      <c r="L293" s="83"/>
      <c r="M293" s="82"/>
      <c r="N293" s="83"/>
      <c r="O293" s="82"/>
      <c r="P293" s="83"/>
      <c r="Q293" s="82"/>
      <c r="R293" s="83"/>
      <c r="S293" s="82"/>
      <c r="T293" s="83"/>
      <c r="U293" s="82"/>
      <c r="V293" s="83"/>
      <c r="W293" s="82"/>
    </row>
    <row r="294" spans="11:23">
      <c r="K294" s="245"/>
      <c r="L294" s="83"/>
      <c r="M294" s="82"/>
      <c r="N294" s="83"/>
      <c r="O294" s="82"/>
      <c r="P294" s="83"/>
      <c r="Q294" s="82"/>
      <c r="R294" s="83"/>
      <c r="S294" s="82"/>
      <c r="T294" s="83"/>
      <c r="U294" s="82"/>
      <c r="V294" s="83"/>
      <c r="W294" s="82"/>
    </row>
    <row r="295" spans="11:23">
      <c r="K295" s="245"/>
      <c r="L295" s="83"/>
      <c r="M295" s="82"/>
      <c r="N295" s="83"/>
      <c r="O295" s="82"/>
      <c r="P295" s="83"/>
      <c r="Q295" s="82"/>
      <c r="R295" s="83"/>
      <c r="S295" s="82"/>
      <c r="T295" s="83"/>
      <c r="U295" s="82"/>
      <c r="V295" s="83"/>
      <c r="W295" s="82"/>
    </row>
    <row r="296" spans="11:23">
      <c r="K296" s="245"/>
      <c r="L296" s="83"/>
      <c r="M296" s="82"/>
      <c r="N296" s="83"/>
      <c r="O296" s="82"/>
      <c r="P296" s="83"/>
      <c r="Q296" s="82"/>
      <c r="R296" s="83"/>
      <c r="S296" s="82"/>
      <c r="T296" s="83"/>
      <c r="U296" s="82"/>
      <c r="V296" s="83"/>
      <c r="W296" s="82"/>
    </row>
    <row r="297" spans="11:23">
      <c r="K297" s="245"/>
      <c r="L297" s="83"/>
      <c r="M297" s="82"/>
      <c r="N297" s="83"/>
      <c r="O297" s="82"/>
      <c r="P297" s="83"/>
      <c r="Q297" s="82"/>
      <c r="R297" s="83"/>
      <c r="S297" s="82"/>
      <c r="T297" s="83"/>
      <c r="U297" s="82"/>
      <c r="V297" s="83"/>
      <c r="W297" s="82"/>
    </row>
    <row r="298" spans="11:23">
      <c r="K298" s="245"/>
      <c r="L298" s="83"/>
      <c r="M298" s="82"/>
      <c r="N298" s="83"/>
      <c r="O298" s="82"/>
      <c r="P298" s="83"/>
      <c r="Q298" s="82"/>
      <c r="R298" s="83"/>
      <c r="S298" s="82"/>
      <c r="T298" s="83"/>
      <c r="U298" s="82"/>
      <c r="V298" s="83"/>
      <c r="W298" s="82"/>
    </row>
    <row r="299" spans="11:23">
      <c r="K299" s="245"/>
      <c r="L299" s="83"/>
      <c r="M299" s="82"/>
      <c r="N299" s="83"/>
      <c r="O299" s="82"/>
      <c r="P299" s="83"/>
      <c r="Q299" s="82"/>
      <c r="R299" s="83"/>
      <c r="S299" s="82"/>
      <c r="T299" s="83"/>
      <c r="U299" s="82"/>
      <c r="V299" s="83"/>
      <c r="W299" s="82"/>
    </row>
    <row r="300" spans="11:23">
      <c r="K300" s="245"/>
      <c r="L300" s="83"/>
      <c r="M300" s="82"/>
      <c r="N300" s="83"/>
      <c r="O300" s="82"/>
      <c r="P300" s="83"/>
      <c r="Q300" s="82"/>
      <c r="R300" s="83"/>
      <c r="S300" s="82"/>
      <c r="T300" s="83"/>
      <c r="U300" s="82"/>
      <c r="V300" s="83"/>
      <c r="W300" s="82"/>
    </row>
    <row r="301" spans="11:23">
      <c r="K301" s="245"/>
      <c r="L301" s="83"/>
      <c r="M301" s="82"/>
      <c r="N301" s="83"/>
      <c r="O301" s="82"/>
      <c r="P301" s="83"/>
      <c r="Q301" s="82"/>
      <c r="R301" s="83"/>
      <c r="S301" s="82"/>
      <c r="T301" s="83"/>
      <c r="U301" s="82"/>
      <c r="V301" s="83"/>
      <c r="W301" s="82"/>
    </row>
    <row r="302" spans="11:23">
      <c r="K302" s="245"/>
      <c r="L302" s="83"/>
      <c r="M302" s="82"/>
      <c r="N302" s="83"/>
      <c r="O302" s="82"/>
      <c r="P302" s="83"/>
      <c r="Q302" s="82"/>
      <c r="R302" s="83"/>
      <c r="S302" s="82"/>
      <c r="T302" s="83"/>
      <c r="U302" s="82"/>
      <c r="V302" s="83"/>
      <c r="W302" s="82"/>
    </row>
    <row r="303" spans="11:23">
      <c r="K303" s="245"/>
      <c r="L303" s="83"/>
      <c r="M303" s="82"/>
      <c r="N303" s="83"/>
      <c r="O303" s="82"/>
      <c r="P303" s="83"/>
      <c r="Q303" s="82"/>
      <c r="R303" s="83"/>
      <c r="S303" s="82"/>
      <c r="T303" s="83"/>
      <c r="U303" s="82"/>
      <c r="V303" s="83"/>
      <c r="W303" s="82"/>
    </row>
    <row r="304" spans="11:23">
      <c r="K304" s="245"/>
      <c r="L304" s="83"/>
      <c r="M304" s="82"/>
      <c r="N304" s="83"/>
      <c r="O304" s="82"/>
      <c r="P304" s="83"/>
      <c r="Q304" s="82"/>
      <c r="R304" s="83"/>
      <c r="S304" s="82"/>
      <c r="T304" s="83"/>
      <c r="U304" s="82"/>
      <c r="V304" s="83"/>
      <c r="W304" s="82"/>
    </row>
    <row r="305" spans="11:23">
      <c r="K305" s="245"/>
      <c r="L305" s="83"/>
      <c r="M305" s="82"/>
      <c r="N305" s="83"/>
      <c r="O305" s="82"/>
      <c r="P305" s="83"/>
      <c r="Q305" s="82"/>
      <c r="R305" s="83"/>
      <c r="S305" s="82"/>
      <c r="T305" s="83"/>
      <c r="U305" s="82"/>
      <c r="V305" s="83"/>
      <c r="W305" s="82"/>
    </row>
    <row r="306" spans="11:23">
      <c r="K306" s="245"/>
      <c r="L306" s="83"/>
      <c r="M306" s="82"/>
      <c r="N306" s="83"/>
      <c r="O306" s="82"/>
      <c r="P306" s="83"/>
      <c r="Q306" s="82"/>
      <c r="R306" s="83"/>
      <c r="S306" s="82"/>
      <c r="T306" s="83"/>
      <c r="U306" s="82"/>
      <c r="V306" s="83"/>
      <c r="W306" s="82"/>
    </row>
    <row r="307" spans="11:23">
      <c r="K307" s="245"/>
      <c r="L307" s="83"/>
      <c r="M307" s="82"/>
      <c r="N307" s="83"/>
      <c r="O307" s="82"/>
      <c r="P307" s="83"/>
      <c r="Q307" s="82"/>
      <c r="R307" s="83"/>
      <c r="S307" s="82"/>
      <c r="T307" s="83"/>
      <c r="U307" s="82"/>
      <c r="V307" s="83"/>
      <c r="W307" s="82"/>
    </row>
    <row r="308" spans="11:23">
      <c r="K308" s="245"/>
      <c r="L308" s="83"/>
      <c r="M308" s="82"/>
      <c r="N308" s="83"/>
      <c r="O308" s="82"/>
      <c r="P308" s="83"/>
      <c r="Q308" s="82"/>
      <c r="R308" s="83"/>
      <c r="S308" s="82"/>
      <c r="T308" s="83"/>
      <c r="U308" s="82"/>
      <c r="V308" s="83"/>
      <c r="W308" s="82"/>
    </row>
    <row r="309" spans="11:23">
      <c r="K309" s="245"/>
      <c r="L309" s="83"/>
      <c r="M309" s="82"/>
      <c r="N309" s="83"/>
      <c r="O309" s="82"/>
      <c r="P309" s="83"/>
      <c r="Q309" s="82"/>
      <c r="R309" s="83"/>
      <c r="S309" s="82"/>
      <c r="T309" s="83"/>
      <c r="U309" s="82"/>
      <c r="V309" s="83"/>
      <c r="W309" s="82"/>
    </row>
    <row r="310" spans="11:23">
      <c r="K310" s="245"/>
      <c r="L310" s="83"/>
      <c r="M310" s="82"/>
      <c r="N310" s="83"/>
      <c r="O310" s="82"/>
      <c r="P310" s="83"/>
      <c r="Q310" s="82"/>
      <c r="R310" s="83"/>
      <c r="S310" s="82"/>
      <c r="T310" s="83"/>
      <c r="U310" s="82"/>
      <c r="V310" s="83"/>
      <c r="W310" s="82"/>
    </row>
    <row r="311" spans="11:23">
      <c r="K311" s="245"/>
      <c r="L311" s="83"/>
      <c r="M311" s="82"/>
      <c r="N311" s="83"/>
      <c r="O311" s="82"/>
      <c r="P311" s="83"/>
      <c r="Q311" s="82"/>
      <c r="R311" s="83"/>
      <c r="S311" s="82"/>
      <c r="T311" s="83"/>
      <c r="U311" s="82"/>
      <c r="V311" s="83"/>
      <c r="W311" s="82"/>
    </row>
    <row r="312" spans="11:23">
      <c r="K312" s="245"/>
      <c r="L312" s="83"/>
      <c r="M312" s="82"/>
      <c r="N312" s="83"/>
      <c r="O312" s="82"/>
      <c r="P312" s="83"/>
      <c r="Q312" s="82"/>
      <c r="R312" s="83"/>
      <c r="S312" s="82"/>
      <c r="T312" s="83"/>
      <c r="U312" s="82"/>
      <c r="V312" s="83"/>
      <c r="W312" s="82"/>
    </row>
    <row r="313" spans="11:23">
      <c r="K313" s="245"/>
      <c r="L313" s="83"/>
      <c r="M313" s="82"/>
      <c r="N313" s="83"/>
      <c r="O313" s="82"/>
      <c r="P313" s="83"/>
      <c r="Q313" s="82"/>
      <c r="R313" s="83"/>
      <c r="S313" s="82"/>
      <c r="T313" s="83"/>
      <c r="U313" s="82"/>
      <c r="V313" s="83"/>
      <c r="W313" s="82"/>
    </row>
    <row r="314" spans="11:23">
      <c r="K314" s="245"/>
      <c r="L314" s="83"/>
      <c r="M314" s="82"/>
      <c r="N314" s="83"/>
      <c r="O314" s="82"/>
      <c r="P314" s="83"/>
      <c r="Q314" s="82"/>
      <c r="R314" s="83"/>
      <c r="S314" s="82"/>
      <c r="T314" s="83"/>
      <c r="U314" s="82"/>
      <c r="V314" s="83"/>
      <c r="W314" s="82"/>
    </row>
    <row r="315" spans="11:23">
      <c r="K315" s="245"/>
      <c r="L315" s="83"/>
      <c r="M315" s="82"/>
      <c r="N315" s="83"/>
      <c r="O315" s="82"/>
      <c r="P315" s="83"/>
      <c r="Q315" s="82"/>
      <c r="R315" s="83"/>
      <c r="S315" s="82"/>
      <c r="T315" s="83"/>
      <c r="U315" s="82"/>
      <c r="V315" s="83"/>
      <c r="W315" s="82"/>
    </row>
    <row r="316" spans="11:23">
      <c r="K316" s="245"/>
      <c r="L316" s="83"/>
      <c r="M316" s="82"/>
      <c r="N316" s="83"/>
      <c r="O316" s="82"/>
      <c r="P316" s="83"/>
      <c r="Q316" s="82"/>
      <c r="R316" s="83"/>
      <c r="S316" s="82"/>
      <c r="T316" s="83"/>
      <c r="U316" s="82"/>
      <c r="V316" s="83"/>
      <c r="W316" s="82"/>
    </row>
    <row r="317" spans="11:23">
      <c r="K317" s="245"/>
      <c r="L317" s="83"/>
      <c r="M317" s="82"/>
      <c r="N317" s="83"/>
      <c r="O317" s="82"/>
      <c r="P317" s="83"/>
      <c r="Q317" s="82"/>
      <c r="R317" s="83"/>
      <c r="S317" s="82"/>
      <c r="T317" s="83"/>
      <c r="U317" s="82"/>
      <c r="V317" s="83"/>
      <c r="W317" s="82"/>
    </row>
    <row r="318" spans="11:23">
      <c r="K318" s="245"/>
      <c r="L318" s="83"/>
      <c r="M318" s="82"/>
      <c r="N318" s="83"/>
      <c r="O318" s="82"/>
      <c r="P318" s="83"/>
      <c r="Q318" s="82"/>
      <c r="R318" s="83"/>
      <c r="S318" s="82"/>
      <c r="T318" s="83"/>
      <c r="U318" s="82"/>
      <c r="V318" s="83"/>
      <c r="W318" s="82"/>
    </row>
    <row r="319" spans="11:23">
      <c r="K319" s="245"/>
      <c r="L319" s="83"/>
      <c r="M319" s="82"/>
      <c r="N319" s="83"/>
      <c r="O319" s="82"/>
      <c r="P319" s="83"/>
      <c r="Q319" s="82"/>
      <c r="R319" s="83"/>
      <c r="S319" s="82"/>
      <c r="T319" s="83"/>
      <c r="U319" s="82"/>
      <c r="V319" s="83"/>
      <c r="W319" s="82"/>
    </row>
    <row r="320" spans="11:23">
      <c r="K320" s="245"/>
      <c r="L320" s="83"/>
      <c r="M320" s="82"/>
      <c r="N320" s="83"/>
      <c r="O320" s="82"/>
      <c r="P320" s="83"/>
      <c r="Q320" s="82"/>
      <c r="R320" s="83"/>
      <c r="S320" s="82"/>
      <c r="T320" s="83"/>
      <c r="U320" s="82"/>
      <c r="V320" s="83"/>
      <c r="W320" s="82"/>
    </row>
    <row r="321" spans="11:23">
      <c r="K321" s="245"/>
      <c r="L321" s="83"/>
      <c r="M321" s="82"/>
      <c r="N321" s="83"/>
      <c r="O321" s="82"/>
      <c r="P321" s="83"/>
      <c r="Q321" s="82"/>
      <c r="R321" s="83"/>
      <c r="S321" s="82"/>
      <c r="T321" s="83"/>
      <c r="U321" s="82"/>
      <c r="V321" s="83"/>
      <c r="W321" s="82"/>
    </row>
    <row r="322" spans="11:23">
      <c r="K322" s="245"/>
      <c r="L322" s="83"/>
      <c r="M322" s="82"/>
      <c r="N322" s="83"/>
      <c r="O322" s="82"/>
      <c r="P322" s="83"/>
      <c r="Q322" s="82"/>
      <c r="R322" s="83"/>
      <c r="S322" s="82"/>
      <c r="T322" s="83"/>
      <c r="U322" s="82"/>
      <c r="V322" s="83"/>
      <c r="W322" s="82"/>
    </row>
    <row r="323" spans="11:23">
      <c r="K323" s="245"/>
      <c r="L323" s="83"/>
      <c r="M323" s="82"/>
      <c r="N323" s="83"/>
      <c r="O323" s="82"/>
      <c r="P323" s="83"/>
      <c r="Q323" s="82"/>
      <c r="R323" s="83"/>
      <c r="S323" s="82"/>
      <c r="T323" s="83"/>
      <c r="U323" s="82"/>
      <c r="V323" s="83"/>
      <c r="W323" s="82"/>
    </row>
    <row r="324" spans="11:23">
      <c r="K324" s="245"/>
      <c r="L324" s="83"/>
      <c r="M324" s="82"/>
      <c r="N324" s="83"/>
      <c r="O324" s="82"/>
      <c r="P324" s="83"/>
      <c r="Q324" s="82"/>
      <c r="R324" s="83"/>
      <c r="S324" s="82"/>
      <c r="T324" s="83"/>
      <c r="U324" s="82"/>
      <c r="V324" s="83"/>
      <c r="W324" s="82"/>
    </row>
    <row r="325" spans="11:23">
      <c r="K325" s="245"/>
      <c r="L325" s="83"/>
      <c r="M325" s="82"/>
      <c r="N325" s="83"/>
      <c r="O325" s="82"/>
      <c r="P325" s="83"/>
      <c r="Q325" s="82"/>
      <c r="R325" s="83"/>
      <c r="S325" s="82"/>
      <c r="T325" s="83"/>
      <c r="U325" s="82"/>
      <c r="V325" s="83"/>
      <c r="W325" s="82"/>
    </row>
    <row r="326" spans="11:23">
      <c r="K326" s="245"/>
      <c r="L326" s="83"/>
      <c r="M326" s="82"/>
      <c r="N326" s="83"/>
      <c r="O326" s="82"/>
      <c r="P326" s="83"/>
      <c r="Q326" s="82"/>
      <c r="R326" s="83"/>
      <c r="S326" s="82"/>
      <c r="T326" s="83"/>
      <c r="U326" s="82"/>
      <c r="V326" s="83"/>
      <c r="W326" s="82"/>
    </row>
    <row r="327" spans="11:23">
      <c r="K327" s="245"/>
      <c r="L327" s="83"/>
      <c r="M327" s="82"/>
      <c r="N327" s="83"/>
      <c r="O327" s="82"/>
      <c r="P327" s="83"/>
      <c r="Q327" s="82"/>
      <c r="R327" s="83"/>
      <c r="S327" s="82"/>
      <c r="T327" s="83"/>
      <c r="U327" s="82"/>
      <c r="V327" s="83"/>
      <c r="W327" s="82"/>
    </row>
    <row r="328" spans="11:23">
      <c r="K328" s="245"/>
      <c r="L328" s="83"/>
      <c r="M328" s="82"/>
      <c r="N328" s="83"/>
      <c r="O328" s="82"/>
      <c r="P328" s="83"/>
      <c r="Q328" s="82"/>
      <c r="R328" s="83"/>
      <c r="S328" s="82"/>
      <c r="T328" s="83"/>
      <c r="U328" s="82"/>
      <c r="V328" s="83"/>
      <c r="W328" s="82"/>
    </row>
    <row r="329" spans="11:23">
      <c r="K329" s="245"/>
      <c r="L329" s="83"/>
      <c r="M329" s="82"/>
      <c r="N329" s="83"/>
      <c r="O329" s="82"/>
      <c r="P329" s="83"/>
      <c r="Q329" s="82"/>
      <c r="R329" s="83"/>
      <c r="S329" s="82"/>
      <c r="T329" s="83"/>
      <c r="U329" s="82"/>
      <c r="V329" s="83"/>
      <c r="W329" s="82"/>
    </row>
    <row r="330" spans="11:23">
      <c r="K330" s="245"/>
      <c r="L330" s="83"/>
      <c r="M330" s="82"/>
      <c r="N330" s="83"/>
      <c r="O330" s="82"/>
      <c r="P330" s="83"/>
      <c r="Q330" s="82"/>
      <c r="R330" s="83"/>
      <c r="S330" s="82"/>
      <c r="T330" s="83"/>
      <c r="U330" s="82"/>
      <c r="V330" s="83"/>
      <c r="W330" s="82"/>
    </row>
    <row r="331" spans="11:23">
      <c r="K331" s="245"/>
      <c r="L331" s="83"/>
      <c r="M331" s="82"/>
      <c r="N331" s="83"/>
      <c r="O331" s="82"/>
      <c r="P331" s="83"/>
      <c r="Q331" s="82"/>
      <c r="R331" s="83"/>
      <c r="S331" s="82"/>
      <c r="T331" s="83"/>
      <c r="U331" s="82"/>
      <c r="V331" s="83"/>
      <c r="W331" s="82"/>
    </row>
    <row r="332" spans="11:23">
      <c r="K332" s="245"/>
      <c r="L332" s="83"/>
      <c r="M332" s="82"/>
      <c r="N332" s="83"/>
      <c r="O332" s="82"/>
      <c r="P332" s="83"/>
      <c r="Q332" s="82"/>
      <c r="R332" s="83"/>
      <c r="S332" s="82"/>
      <c r="T332" s="83"/>
      <c r="U332" s="82"/>
      <c r="V332" s="83"/>
      <c r="W332" s="82"/>
    </row>
    <row r="333" spans="11:23">
      <c r="K333" s="245"/>
      <c r="L333" s="83"/>
      <c r="M333" s="82"/>
      <c r="N333" s="83"/>
      <c r="O333" s="82"/>
      <c r="P333" s="83"/>
      <c r="Q333" s="82"/>
      <c r="R333" s="83"/>
      <c r="S333" s="82"/>
      <c r="T333" s="83"/>
      <c r="U333" s="82"/>
      <c r="V333" s="83"/>
      <c r="W333" s="82"/>
    </row>
    <row r="334" spans="11:23">
      <c r="K334" s="245"/>
      <c r="L334" s="83"/>
      <c r="M334" s="82"/>
      <c r="N334" s="83"/>
      <c r="O334" s="82"/>
      <c r="P334" s="83"/>
      <c r="Q334" s="82"/>
      <c r="R334" s="83"/>
      <c r="S334" s="82"/>
      <c r="T334" s="83"/>
      <c r="U334" s="82"/>
      <c r="V334" s="83"/>
      <c r="W334" s="82"/>
    </row>
    <row r="335" spans="11:23">
      <c r="K335" s="245"/>
      <c r="L335" s="83"/>
      <c r="M335" s="82"/>
      <c r="N335" s="83"/>
      <c r="O335" s="82"/>
      <c r="P335" s="83"/>
      <c r="Q335" s="82"/>
      <c r="R335" s="83"/>
      <c r="S335" s="82"/>
      <c r="T335" s="83"/>
      <c r="U335" s="82"/>
      <c r="V335" s="83"/>
      <c r="W335" s="82"/>
    </row>
    <row r="336" spans="11:23">
      <c r="K336" s="245"/>
      <c r="L336" s="83"/>
      <c r="M336" s="82"/>
      <c r="N336" s="83"/>
      <c r="O336" s="82"/>
      <c r="P336" s="83"/>
      <c r="Q336" s="82"/>
      <c r="R336" s="83"/>
      <c r="S336" s="82"/>
      <c r="T336" s="83"/>
      <c r="U336" s="82"/>
      <c r="V336" s="83"/>
      <c r="W336" s="82"/>
    </row>
    <row r="337" spans="11:23">
      <c r="K337" s="245"/>
      <c r="L337" s="83"/>
      <c r="M337" s="82"/>
      <c r="N337" s="83"/>
      <c r="O337" s="82"/>
      <c r="P337" s="83"/>
      <c r="Q337" s="82"/>
      <c r="R337" s="83"/>
      <c r="S337" s="82"/>
      <c r="T337" s="83"/>
      <c r="U337" s="82"/>
      <c r="V337" s="83"/>
      <c r="W337" s="82"/>
    </row>
    <row r="338" spans="11:23">
      <c r="K338" s="245"/>
      <c r="L338" s="83"/>
      <c r="M338" s="82"/>
      <c r="N338" s="83"/>
      <c r="O338" s="82"/>
      <c r="P338" s="83"/>
      <c r="Q338" s="82"/>
      <c r="R338" s="83"/>
      <c r="S338" s="82"/>
      <c r="T338" s="83"/>
      <c r="U338" s="82"/>
      <c r="V338" s="83"/>
      <c r="W338" s="82"/>
    </row>
    <row r="339" spans="11:23">
      <c r="K339" s="245"/>
      <c r="L339" s="83"/>
      <c r="M339" s="82"/>
      <c r="N339" s="83"/>
      <c r="O339" s="82"/>
      <c r="P339" s="83"/>
      <c r="Q339" s="82"/>
      <c r="R339" s="83"/>
      <c r="S339" s="82"/>
      <c r="T339" s="83"/>
      <c r="U339" s="82"/>
      <c r="V339" s="83"/>
      <c r="W339" s="82"/>
    </row>
    <row r="340" spans="11:23">
      <c r="K340" s="245"/>
      <c r="L340" s="83"/>
      <c r="M340" s="82"/>
      <c r="N340" s="83"/>
      <c r="O340" s="82"/>
      <c r="P340" s="83"/>
      <c r="Q340" s="82"/>
      <c r="R340" s="83"/>
      <c r="S340" s="82"/>
      <c r="T340" s="83"/>
      <c r="U340" s="82"/>
      <c r="V340" s="83"/>
      <c r="W340" s="82"/>
    </row>
    <row r="341" spans="11:23">
      <c r="K341" s="245"/>
      <c r="L341" s="83"/>
      <c r="M341" s="82"/>
      <c r="N341" s="83"/>
      <c r="O341" s="82"/>
      <c r="P341" s="83"/>
      <c r="Q341" s="82"/>
      <c r="R341" s="83"/>
      <c r="S341" s="82"/>
      <c r="T341" s="83"/>
      <c r="U341" s="82"/>
      <c r="V341" s="83"/>
      <c r="W341" s="82"/>
    </row>
    <row r="342" spans="11:23">
      <c r="K342" s="245"/>
      <c r="L342" s="83"/>
      <c r="M342" s="82"/>
      <c r="N342" s="83"/>
      <c r="O342" s="82"/>
      <c r="P342" s="83"/>
      <c r="Q342" s="82"/>
      <c r="R342" s="83"/>
      <c r="S342" s="82"/>
      <c r="T342" s="83"/>
      <c r="U342" s="82"/>
      <c r="V342" s="83"/>
      <c r="W342" s="82"/>
    </row>
    <row r="343" spans="11:23">
      <c r="K343" s="245"/>
      <c r="L343" s="83"/>
      <c r="M343" s="82"/>
      <c r="N343" s="83"/>
      <c r="O343" s="82"/>
      <c r="P343" s="83"/>
      <c r="Q343" s="82"/>
      <c r="R343" s="83"/>
      <c r="S343" s="82"/>
      <c r="T343" s="83"/>
      <c r="U343" s="82"/>
      <c r="V343" s="83"/>
      <c r="W343" s="82"/>
    </row>
    <row r="344" spans="11:23">
      <c r="K344" s="245"/>
      <c r="L344" s="83"/>
      <c r="M344" s="82"/>
      <c r="N344" s="83"/>
      <c r="O344" s="82"/>
      <c r="P344" s="83"/>
      <c r="Q344" s="82"/>
      <c r="R344" s="83"/>
      <c r="S344" s="82"/>
      <c r="T344" s="83"/>
      <c r="U344" s="82"/>
      <c r="V344" s="83"/>
      <c r="W344" s="82"/>
    </row>
    <row r="345" spans="11:23">
      <c r="K345" s="245"/>
      <c r="L345" s="83"/>
      <c r="M345" s="82"/>
      <c r="N345" s="83"/>
      <c r="O345" s="82"/>
      <c r="P345" s="83"/>
      <c r="Q345" s="82"/>
      <c r="R345" s="83"/>
      <c r="S345" s="82"/>
      <c r="T345" s="83"/>
      <c r="U345" s="82"/>
      <c r="V345" s="83"/>
      <c r="W345" s="82"/>
    </row>
    <row r="346" spans="11:23">
      <c r="K346" s="245"/>
      <c r="L346" s="83"/>
      <c r="M346" s="82"/>
      <c r="N346" s="83"/>
      <c r="O346" s="82"/>
      <c r="P346" s="83"/>
      <c r="Q346" s="82"/>
      <c r="R346" s="83"/>
      <c r="S346" s="82"/>
      <c r="T346" s="83"/>
      <c r="U346" s="82"/>
      <c r="V346" s="83"/>
      <c r="W346" s="82"/>
    </row>
    <row r="347" spans="11:23">
      <c r="K347" s="245"/>
      <c r="L347" s="83"/>
      <c r="M347" s="82"/>
      <c r="N347" s="83"/>
      <c r="O347" s="82"/>
      <c r="P347" s="83"/>
      <c r="Q347" s="82"/>
      <c r="R347" s="83"/>
      <c r="S347" s="82"/>
      <c r="T347" s="83"/>
      <c r="U347" s="82"/>
      <c r="V347" s="83"/>
      <c r="W347" s="82"/>
    </row>
    <row r="348" spans="11:23">
      <c r="K348" s="245"/>
      <c r="L348" s="83"/>
      <c r="M348" s="82"/>
      <c r="N348" s="83"/>
      <c r="O348" s="82"/>
      <c r="P348" s="83"/>
      <c r="Q348" s="82"/>
      <c r="R348" s="83"/>
      <c r="S348" s="82"/>
      <c r="T348" s="83"/>
      <c r="U348" s="82"/>
      <c r="V348" s="83"/>
      <c r="W348" s="82"/>
    </row>
    <row r="349" spans="11:23">
      <c r="K349" s="245"/>
      <c r="L349" s="83"/>
      <c r="M349" s="82"/>
      <c r="N349" s="83"/>
      <c r="O349" s="82"/>
      <c r="P349" s="83"/>
      <c r="Q349" s="82"/>
      <c r="R349" s="83"/>
      <c r="S349" s="82"/>
      <c r="T349" s="83"/>
      <c r="U349" s="82"/>
      <c r="V349" s="83"/>
      <c r="W349" s="82"/>
    </row>
    <row r="350" spans="11:23">
      <c r="K350" s="245"/>
      <c r="L350" s="83"/>
      <c r="M350" s="82"/>
      <c r="N350" s="83"/>
      <c r="O350" s="82"/>
      <c r="P350" s="83"/>
      <c r="Q350" s="82"/>
      <c r="R350" s="83"/>
      <c r="S350" s="82"/>
      <c r="T350" s="83"/>
      <c r="U350" s="82"/>
      <c r="V350" s="83"/>
      <c r="W350" s="82"/>
    </row>
    <row r="351" spans="11:23">
      <c r="K351" s="245"/>
      <c r="L351" s="83"/>
      <c r="M351" s="82"/>
      <c r="N351" s="83"/>
      <c r="O351" s="82"/>
      <c r="P351" s="83"/>
      <c r="Q351" s="82"/>
      <c r="R351" s="83"/>
      <c r="S351" s="82"/>
      <c r="T351" s="83"/>
      <c r="U351" s="82"/>
      <c r="V351" s="83"/>
      <c r="W351" s="82"/>
    </row>
    <row r="352" spans="11:23">
      <c r="K352" s="245"/>
      <c r="L352" s="83"/>
      <c r="M352" s="82"/>
      <c r="N352" s="83"/>
      <c r="O352" s="82"/>
      <c r="P352" s="83"/>
      <c r="Q352" s="82"/>
      <c r="R352" s="83"/>
      <c r="S352" s="82"/>
      <c r="T352" s="83"/>
      <c r="U352" s="82"/>
      <c r="V352" s="83"/>
      <c r="W352" s="82"/>
    </row>
    <row r="353" spans="11:23">
      <c r="K353" s="245"/>
      <c r="L353" s="83"/>
      <c r="M353" s="82"/>
      <c r="N353" s="83"/>
      <c r="O353" s="82"/>
      <c r="P353" s="83"/>
      <c r="Q353" s="82"/>
      <c r="R353" s="83"/>
      <c r="S353" s="82"/>
      <c r="T353" s="83"/>
      <c r="U353" s="82"/>
      <c r="V353" s="83"/>
      <c r="W353" s="82"/>
    </row>
    <row r="354" spans="11:23">
      <c r="K354" s="245"/>
      <c r="L354" s="83"/>
      <c r="M354" s="82"/>
      <c r="N354" s="83"/>
      <c r="O354" s="82"/>
      <c r="P354" s="83"/>
      <c r="Q354" s="82"/>
      <c r="R354" s="83"/>
      <c r="S354" s="82"/>
      <c r="T354" s="83"/>
      <c r="U354" s="82"/>
      <c r="V354" s="83"/>
      <c r="W354" s="82"/>
    </row>
    <row r="355" spans="11:23">
      <c r="K355" s="245"/>
      <c r="L355" s="83"/>
      <c r="M355" s="82"/>
      <c r="N355" s="83"/>
      <c r="O355" s="82"/>
      <c r="P355" s="83"/>
      <c r="Q355" s="82"/>
      <c r="R355" s="83"/>
      <c r="S355" s="82"/>
      <c r="T355" s="83"/>
      <c r="U355" s="82"/>
      <c r="V355" s="83"/>
      <c r="W355" s="82"/>
    </row>
    <row r="356" spans="11:23">
      <c r="K356" s="245"/>
      <c r="L356" s="83"/>
      <c r="M356" s="82"/>
      <c r="N356" s="83"/>
      <c r="O356" s="82"/>
      <c r="P356" s="83"/>
      <c r="Q356" s="82"/>
      <c r="R356" s="83"/>
      <c r="S356" s="82"/>
      <c r="T356" s="83"/>
      <c r="U356" s="82"/>
      <c r="V356" s="83"/>
      <c r="W356" s="82"/>
    </row>
    <row r="357" spans="11:23">
      <c r="K357" s="245"/>
      <c r="L357" s="83"/>
      <c r="M357" s="82"/>
      <c r="N357" s="83"/>
      <c r="O357" s="82"/>
      <c r="P357" s="83"/>
      <c r="Q357" s="82"/>
      <c r="R357" s="83"/>
      <c r="S357" s="82"/>
      <c r="T357" s="83"/>
      <c r="U357" s="82"/>
      <c r="V357" s="83"/>
      <c r="W357" s="82"/>
    </row>
    <row r="358" spans="11:23">
      <c r="K358" s="245"/>
      <c r="L358" s="83"/>
      <c r="M358" s="82"/>
      <c r="N358" s="83"/>
      <c r="O358" s="82"/>
      <c r="P358" s="83"/>
      <c r="Q358" s="82"/>
      <c r="R358" s="83"/>
      <c r="S358" s="82"/>
      <c r="T358" s="83"/>
      <c r="U358" s="82"/>
      <c r="V358" s="83"/>
      <c r="W358" s="82"/>
    </row>
    <row r="359" spans="11:23">
      <c r="K359" s="245"/>
      <c r="L359" s="83"/>
      <c r="M359" s="82"/>
      <c r="N359" s="83"/>
      <c r="O359" s="82"/>
      <c r="P359" s="83"/>
      <c r="Q359" s="82"/>
      <c r="R359" s="83"/>
      <c r="S359" s="82"/>
      <c r="T359" s="83"/>
      <c r="U359" s="82"/>
      <c r="V359" s="83"/>
      <c r="W359" s="82"/>
    </row>
    <row r="360" spans="11:23">
      <c r="K360" s="245"/>
      <c r="L360" s="83"/>
      <c r="M360" s="82"/>
      <c r="N360" s="83"/>
      <c r="O360" s="82"/>
      <c r="P360" s="83"/>
      <c r="Q360" s="82"/>
      <c r="R360" s="83"/>
      <c r="S360" s="82"/>
      <c r="T360" s="83"/>
      <c r="U360" s="82"/>
      <c r="V360" s="83"/>
      <c r="W360" s="82"/>
    </row>
    <row r="361" spans="11:23">
      <c r="K361" s="245"/>
      <c r="L361" s="83"/>
      <c r="M361" s="82"/>
      <c r="N361" s="83"/>
      <c r="O361" s="82"/>
      <c r="P361" s="83"/>
      <c r="Q361" s="82"/>
      <c r="R361" s="83"/>
      <c r="S361" s="82"/>
      <c r="T361" s="83"/>
      <c r="U361" s="82"/>
      <c r="V361" s="83"/>
      <c r="W361" s="82"/>
    </row>
    <row r="362" spans="11:23">
      <c r="K362" s="245"/>
      <c r="L362" s="83"/>
      <c r="M362" s="82"/>
      <c r="N362" s="83"/>
      <c r="O362" s="82"/>
      <c r="P362" s="83"/>
      <c r="Q362" s="82"/>
      <c r="R362" s="83"/>
      <c r="S362" s="82"/>
      <c r="T362" s="83"/>
      <c r="U362" s="82"/>
      <c r="V362" s="83"/>
      <c r="W362" s="82"/>
    </row>
    <row r="363" spans="11:23">
      <c r="K363" s="245"/>
      <c r="L363" s="83"/>
      <c r="M363" s="82"/>
      <c r="N363" s="83"/>
      <c r="O363" s="82"/>
      <c r="P363" s="83"/>
      <c r="Q363" s="82"/>
      <c r="R363" s="83"/>
      <c r="S363" s="82"/>
      <c r="T363" s="83"/>
      <c r="U363" s="82"/>
      <c r="V363" s="83"/>
      <c r="W363" s="82"/>
    </row>
    <row r="364" spans="11:23">
      <c r="K364" s="245"/>
      <c r="L364" s="83"/>
      <c r="M364" s="82"/>
      <c r="N364" s="83"/>
      <c r="O364" s="82"/>
      <c r="P364" s="83"/>
      <c r="Q364" s="82"/>
      <c r="R364" s="83"/>
      <c r="S364" s="82"/>
      <c r="T364" s="83"/>
      <c r="U364" s="82"/>
      <c r="V364" s="83"/>
      <c r="W364" s="82"/>
    </row>
    <row r="365" spans="11:23">
      <c r="K365" s="245"/>
      <c r="L365" s="83"/>
      <c r="M365" s="82"/>
      <c r="N365" s="83"/>
      <c r="O365" s="82"/>
      <c r="P365" s="83"/>
      <c r="Q365" s="82"/>
      <c r="R365" s="83"/>
      <c r="S365" s="82"/>
      <c r="T365" s="83"/>
      <c r="U365" s="82"/>
      <c r="V365" s="83"/>
      <c r="W365" s="82"/>
    </row>
    <row r="366" spans="11:23">
      <c r="K366" s="245"/>
      <c r="L366" s="83"/>
      <c r="M366" s="82"/>
      <c r="N366" s="83"/>
      <c r="O366" s="82"/>
      <c r="P366" s="83"/>
      <c r="Q366" s="82"/>
      <c r="R366" s="83"/>
      <c r="S366" s="82"/>
      <c r="T366" s="83"/>
      <c r="U366" s="82"/>
      <c r="V366" s="83"/>
      <c r="W366" s="82"/>
    </row>
    <row r="367" spans="11:23">
      <c r="K367" s="245"/>
      <c r="L367" s="83"/>
      <c r="M367" s="82"/>
      <c r="N367" s="83"/>
      <c r="O367" s="82"/>
      <c r="P367" s="83"/>
      <c r="Q367" s="82"/>
      <c r="R367" s="83"/>
      <c r="S367" s="82"/>
      <c r="T367" s="83"/>
      <c r="U367" s="82"/>
      <c r="V367" s="83"/>
      <c r="W367" s="82"/>
    </row>
    <row r="368" spans="11:23">
      <c r="K368" s="245"/>
      <c r="L368" s="83"/>
      <c r="M368" s="82"/>
      <c r="N368" s="83"/>
      <c r="O368" s="82"/>
      <c r="P368" s="83"/>
      <c r="Q368" s="82"/>
      <c r="R368" s="83"/>
      <c r="S368" s="82"/>
      <c r="T368" s="83"/>
      <c r="U368" s="82"/>
      <c r="V368" s="83"/>
      <c r="W368" s="82"/>
    </row>
    <row r="369" spans="11:23">
      <c r="K369" s="245"/>
      <c r="L369" s="83"/>
      <c r="M369" s="82"/>
      <c r="N369" s="83"/>
      <c r="O369" s="82"/>
      <c r="P369" s="83"/>
      <c r="Q369" s="82"/>
      <c r="R369" s="83"/>
      <c r="S369" s="82"/>
      <c r="T369" s="83"/>
      <c r="U369" s="82"/>
      <c r="V369" s="83"/>
      <c r="W369" s="82"/>
    </row>
    <row r="370" spans="11:23">
      <c r="K370" s="245"/>
      <c r="L370" s="83"/>
      <c r="M370" s="82"/>
      <c r="N370" s="83"/>
      <c r="O370" s="82"/>
      <c r="P370" s="83"/>
      <c r="Q370" s="82"/>
      <c r="R370" s="83"/>
      <c r="S370" s="82"/>
      <c r="T370" s="83"/>
      <c r="U370" s="82"/>
      <c r="V370" s="83"/>
      <c r="W370" s="82"/>
    </row>
    <row r="371" spans="11:23">
      <c r="K371" s="245"/>
      <c r="L371" s="83"/>
      <c r="M371" s="82"/>
      <c r="N371" s="83"/>
      <c r="O371" s="82"/>
      <c r="P371" s="83"/>
      <c r="Q371" s="82"/>
      <c r="R371" s="83"/>
      <c r="S371" s="82"/>
      <c r="T371" s="83"/>
      <c r="U371" s="82"/>
      <c r="V371" s="83"/>
      <c r="W371" s="82"/>
    </row>
    <row r="372" spans="11:23">
      <c r="K372" s="245"/>
      <c r="L372" s="83"/>
      <c r="M372" s="82"/>
      <c r="N372" s="83"/>
      <c r="O372" s="82"/>
      <c r="P372" s="83"/>
      <c r="Q372" s="82"/>
      <c r="R372" s="83"/>
      <c r="S372" s="82"/>
      <c r="T372" s="83"/>
      <c r="U372" s="82"/>
      <c r="V372" s="83"/>
      <c r="W372" s="82"/>
    </row>
    <row r="373" spans="11:23">
      <c r="K373" s="245"/>
      <c r="L373" s="83"/>
      <c r="M373" s="82"/>
      <c r="N373" s="83"/>
      <c r="O373" s="82"/>
      <c r="P373" s="83"/>
      <c r="Q373" s="82"/>
      <c r="R373" s="83"/>
      <c r="S373" s="82"/>
      <c r="T373" s="83"/>
      <c r="U373" s="82"/>
      <c r="V373" s="83"/>
      <c r="W373" s="82"/>
    </row>
    <row r="374" spans="11:23">
      <c r="K374" s="245"/>
      <c r="L374" s="83"/>
      <c r="M374" s="82"/>
      <c r="N374" s="83"/>
      <c r="O374" s="82"/>
      <c r="P374" s="83"/>
      <c r="Q374" s="82"/>
      <c r="R374" s="83"/>
      <c r="S374" s="82"/>
      <c r="T374" s="83"/>
      <c r="U374" s="82"/>
      <c r="V374" s="83"/>
      <c r="W374" s="82"/>
    </row>
    <row r="375" spans="11:23">
      <c r="K375" s="245"/>
      <c r="L375" s="83"/>
      <c r="M375" s="82"/>
      <c r="N375" s="83"/>
      <c r="O375" s="82"/>
      <c r="P375" s="83"/>
      <c r="Q375" s="82"/>
      <c r="R375" s="83"/>
      <c r="S375" s="82"/>
      <c r="T375" s="83"/>
      <c r="U375" s="82"/>
      <c r="V375" s="83"/>
      <c r="W375" s="82"/>
    </row>
    <row r="376" spans="11:23">
      <c r="K376" s="245"/>
      <c r="L376" s="83"/>
      <c r="M376" s="82"/>
      <c r="N376" s="83"/>
      <c r="O376" s="82"/>
      <c r="P376" s="83"/>
      <c r="Q376" s="82"/>
      <c r="R376" s="83"/>
      <c r="S376" s="82"/>
      <c r="T376" s="83"/>
      <c r="U376" s="82"/>
      <c r="V376" s="83"/>
      <c r="W376" s="82"/>
    </row>
    <row r="377" spans="11:23">
      <c r="K377" s="245"/>
      <c r="L377" s="83"/>
      <c r="M377" s="82"/>
      <c r="N377" s="83"/>
      <c r="O377" s="82"/>
      <c r="P377" s="83"/>
      <c r="Q377" s="82"/>
      <c r="R377" s="83"/>
      <c r="S377" s="82"/>
      <c r="T377" s="83"/>
      <c r="U377" s="82"/>
      <c r="V377" s="83"/>
      <c r="W377" s="82"/>
    </row>
    <row r="378" spans="11:23">
      <c r="K378" s="245"/>
      <c r="L378" s="83"/>
      <c r="M378" s="82"/>
      <c r="N378" s="83"/>
      <c r="O378" s="82"/>
      <c r="P378" s="83"/>
      <c r="Q378" s="82"/>
      <c r="R378" s="83"/>
      <c r="S378" s="82"/>
      <c r="T378" s="83"/>
      <c r="U378" s="82"/>
      <c r="V378" s="83"/>
      <c r="W378" s="82"/>
    </row>
    <row r="379" spans="11:23">
      <c r="K379" s="245"/>
      <c r="L379" s="83"/>
      <c r="M379" s="82"/>
      <c r="N379" s="83"/>
      <c r="O379" s="82"/>
      <c r="P379" s="83"/>
      <c r="Q379" s="82"/>
      <c r="R379" s="83"/>
      <c r="S379" s="82"/>
      <c r="T379" s="83"/>
      <c r="U379" s="82"/>
      <c r="V379" s="83"/>
      <c r="W379" s="82"/>
    </row>
    <row r="380" spans="11:23">
      <c r="K380" s="245"/>
      <c r="L380" s="83"/>
      <c r="M380" s="82"/>
      <c r="N380" s="83"/>
      <c r="O380" s="82"/>
      <c r="P380" s="83"/>
      <c r="Q380" s="82"/>
      <c r="R380" s="83"/>
      <c r="S380" s="82"/>
      <c r="T380" s="83"/>
      <c r="U380" s="82"/>
      <c r="V380" s="83"/>
      <c r="W380" s="82"/>
    </row>
    <row r="381" spans="11:23">
      <c r="K381" s="245"/>
      <c r="L381" s="83"/>
      <c r="M381" s="82"/>
      <c r="N381" s="83"/>
      <c r="O381" s="82"/>
      <c r="P381" s="83"/>
      <c r="Q381" s="82"/>
      <c r="R381" s="83"/>
      <c r="S381" s="82"/>
      <c r="T381" s="83"/>
      <c r="U381" s="82"/>
      <c r="V381" s="83"/>
      <c r="W381" s="82"/>
    </row>
    <row r="382" spans="11:23">
      <c r="K382" s="245"/>
      <c r="L382" s="83"/>
      <c r="M382" s="82"/>
      <c r="N382" s="83"/>
      <c r="O382" s="82"/>
      <c r="P382" s="83"/>
      <c r="Q382" s="82"/>
      <c r="R382" s="83"/>
      <c r="S382" s="82"/>
      <c r="T382" s="83"/>
      <c r="U382" s="82"/>
      <c r="V382" s="83"/>
      <c r="W382" s="82"/>
    </row>
    <row r="383" spans="11:23">
      <c r="K383" s="245"/>
      <c r="L383" s="83"/>
      <c r="M383" s="82"/>
      <c r="N383" s="83"/>
      <c r="O383" s="82"/>
      <c r="P383" s="83"/>
      <c r="Q383" s="82"/>
      <c r="R383" s="83"/>
      <c r="S383" s="82"/>
      <c r="T383" s="83"/>
      <c r="U383" s="82"/>
      <c r="V383" s="83"/>
      <c r="W383" s="82"/>
    </row>
    <row r="384" spans="11:23">
      <c r="K384" s="245"/>
      <c r="L384" s="83"/>
      <c r="M384" s="82"/>
      <c r="N384" s="83"/>
      <c r="O384" s="82"/>
      <c r="P384" s="83"/>
      <c r="Q384" s="82"/>
      <c r="R384" s="83"/>
      <c r="S384" s="82"/>
      <c r="T384" s="83"/>
      <c r="U384" s="82"/>
      <c r="V384" s="83"/>
      <c r="W384" s="82"/>
    </row>
    <row r="385" spans="11:23">
      <c r="K385" s="245"/>
      <c r="L385" s="83"/>
      <c r="M385" s="82"/>
      <c r="N385" s="83"/>
      <c r="O385" s="82"/>
      <c r="P385" s="83"/>
      <c r="Q385" s="82"/>
      <c r="R385" s="83"/>
      <c r="S385" s="82"/>
      <c r="T385" s="83"/>
      <c r="U385" s="82"/>
      <c r="V385" s="83"/>
      <c r="W385" s="82"/>
    </row>
    <row r="386" spans="11:23">
      <c r="K386" s="245"/>
      <c r="L386" s="83"/>
      <c r="M386" s="82"/>
      <c r="N386" s="83"/>
      <c r="O386" s="82"/>
      <c r="P386" s="83"/>
      <c r="Q386" s="82"/>
      <c r="R386" s="83"/>
      <c r="S386" s="82"/>
      <c r="T386" s="83"/>
      <c r="U386" s="82"/>
      <c r="V386" s="83"/>
      <c r="W386" s="82"/>
    </row>
    <row r="387" spans="11:23">
      <c r="K387" s="245"/>
      <c r="L387" s="83"/>
      <c r="M387" s="82"/>
      <c r="N387" s="83"/>
      <c r="O387" s="82"/>
      <c r="P387" s="83"/>
      <c r="Q387" s="82"/>
      <c r="R387" s="83"/>
      <c r="S387" s="82"/>
      <c r="T387" s="83"/>
      <c r="U387" s="82"/>
      <c r="V387" s="83"/>
      <c r="W387" s="82"/>
    </row>
    <row r="388" spans="11:23">
      <c r="K388" s="245"/>
      <c r="L388" s="83"/>
      <c r="M388" s="82"/>
      <c r="N388" s="83"/>
      <c r="O388" s="82"/>
      <c r="P388" s="83"/>
      <c r="Q388" s="82"/>
      <c r="R388" s="83"/>
      <c r="S388" s="82"/>
      <c r="T388" s="83"/>
      <c r="U388" s="82"/>
      <c r="V388" s="83"/>
      <c r="W388" s="82"/>
    </row>
    <row r="389" spans="11:23">
      <c r="K389" s="245"/>
      <c r="L389" s="83"/>
      <c r="M389" s="82"/>
      <c r="N389" s="83"/>
      <c r="O389" s="82"/>
      <c r="P389" s="83"/>
      <c r="Q389" s="82"/>
      <c r="R389" s="83"/>
      <c r="S389" s="82"/>
      <c r="T389" s="83"/>
      <c r="U389" s="82"/>
      <c r="V389" s="83"/>
      <c r="W389" s="82"/>
    </row>
    <row r="390" spans="11:23">
      <c r="K390" s="245"/>
      <c r="L390" s="83"/>
      <c r="M390" s="82"/>
      <c r="N390" s="83"/>
      <c r="O390" s="82"/>
      <c r="P390" s="83"/>
      <c r="Q390" s="82"/>
      <c r="R390" s="83"/>
      <c r="S390" s="82"/>
      <c r="T390" s="83"/>
      <c r="U390" s="82"/>
      <c r="V390" s="83"/>
      <c r="W390" s="82"/>
    </row>
    <row r="391" spans="11:23">
      <c r="K391" s="245"/>
      <c r="L391" s="83"/>
      <c r="M391" s="82"/>
      <c r="N391" s="83"/>
      <c r="O391" s="82"/>
      <c r="P391" s="83"/>
      <c r="Q391" s="82"/>
      <c r="R391" s="83"/>
      <c r="S391" s="82"/>
      <c r="T391" s="83"/>
      <c r="U391" s="82"/>
      <c r="V391" s="83"/>
      <c r="W391" s="82"/>
    </row>
    <row r="392" spans="11:23">
      <c r="K392" s="245"/>
      <c r="L392" s="83"/>
      <c r="M392" s="82"/>
      <c r="N392" s="83"/>
      <c r="O392" s="82"/>
      <c r="P392" s="83"/>
      <c r="Q392" s="82"/>
      <c r="R392" s="83"/>
      <c r="S392" s="82"/>
      <c r="T392" s="83"/>
      <c r="U392" s="82"/>
      <c r="V392" s="83"/>
      <c r="W392" s="82"/>
    </row>
    <row r="393" spans="11:23">
      <c r="K393" s="245"/>
      <c r="L393" s="83"/>
      <c r="M393" s="82"/>
      <c r="N393" s="83"/>
      <c r="O393" s="82"/>
      <c r="P393" s="83"/>
      <c r="Q393" s="82"/>
      <c r="R393" s="83"/>
      <c r="S393" s="82"/>
      <c r="T393" s="83"/>
      <c r="U393" s="82"/>
      <c r="V393" s="83"/>
      <c r="W393" s="82"/>
    </row>
    <row r="394" spans="11:23">
      <c r="K394" s="245"/>
      <c r="L394" s="83"/>
      <c r="M394" s="82"/>
      <c r="N394" s="83"/>
      <c r="O394" s="82"/>
      <c r="P394" s="83"/>
      <c r="Q394" s="82"/>
      <c r="R394" s="83"/>
      <c r="S394" s="82"/>
      <c r="T394" s="83"/>
      <c r="U394" s="82"/>
      <c r="V394" s="83"/>
      <c r="W394" s="82"/>
    </row>
    <row r="395" spans="11:23">
      <c r="K395" s="245"/>
      <c r="L395" s="83"/>
      <c r="M395" s="82"/>
      <c r="N395" s="83"/>
      <c r="O395" s="82"/>
      <c r="P395" s="83"/>
      <c r="Q395" s="82"/>
      <c r="R395" s="83"/>
      <c r="S395" s="82"/>
      <c r="T395" s="83"/>
      <c r="U395" s="82"/>
      <c r="V395" s="83"/>
      <c r="W395" s="82"/>
    </row>
    <row r="396" spans="11:23">
      <c r="K396" s="245"/>
      <c r="L396" s="83"/>
      <c r="M396" s="82"/>
      <c r="N396" s="83"/>
      <c r="O396" s="82"/>
      <c r="P396" s="83"/>
      <c r="Q396" s="82"/>
      <c r="R396" s="83"/>
      <c r="S396" s="82"/>
      <c r="T396" s="83"/>
      <c r="U396" s="82"/>
      <c r="V396" s="83"/>
      <c r="W396" s="82"/>
    </row>
    <row r="397" spans="11:23">
      <c r="K397" s="245"/>
      <c r="L397" s="83"/>
      <c r="M397" s="82"/>
      <c r="N397" s="83"/>
      <c r="O397" s="82"/>
      <c r="P397" s="83"/>
      <c r="Q397" s="82"/>
      <c r="R397" s="83"/>
      <c r="S397" s="82"/>
      <c r="T397" s="83"/>
      <c r="U397" s="82"/>
      <c r="V397" s="83"/>
      <c r="W397" s="82"/>
    </row>
    <row r="398" spans="11:23">
      <c r="K398" s="245"/>
      <c r="L398" s="83"/>
      <c r="M398" s="82"/>
      <c r="N398" s="83"/>
      <c r="O398" s="82"/>
      <c r="P398" s="83"/>
      <c r="Q398" s="82"/>
      <c r="R398" s="83"/>
      <c r="S398" s="82"/>
      <c r="T398" s="83"/>
      <c r="U398" s="82"/>
      <c r="V398" s="83"/>
      <c r="W398" s="82"/>
    </row>
    <row r="399" spans="11:23">
      <c r="K399" s="245"/>
      <c r="L399" s="83"/>
      <c r="M399" s="82"/>
      <c r="N399" s="83"/>
      <c r="O399" s="82"/>
      <c r="P399" s="83"/>
      <c r="Q399" s="82"/>
      <c r="R399" s="83"/>
      <c r="S399" s="82"/>
      <c r="T399" s="83"/>
      <c r="U399" s="82"/>
      <c r="V399" s="83"/>
      <c r="W399" s="82"/>
    </row>
    <row r="400" spans="11:23">
      <c r="K400" s="245"/>
      <c r="L400" s="83"/>
      <c r="M400" s="82"/>
      <c r="N400" s="83"/>
      <c r="O400" s="82"/>
      <c r="P400" s="83"/>
      <c r="Q400" s="82"/>
      <c r="R400" s="83"/>
      <c r="S400" s="82"/>
      <c r="T400" s="83"/>
      <c r="U400" s="82"/>
      <c r="V400" s="83"/>
      <c r="W400" s="82"/>
    </row>
    <row r="401" spans="11:23">
      <c r="K401" s="245"/>
      <c r="L401" s="83"/>
      <c r="M401" s="82"/>
      <c r="N401" s="83"/>
      <c r="O401" s="82"/>
      <c r="P401" s="83"/>
      <c r="Q401" s="82"/>
      <c r="R401" s="83"/>
      <c r="S401" s="82"/>
      <c r="T401" s="83"/>
      <c r="U401" s="82"/>
      <c r="V401" s="83"/>
      <c r="W401" s="82"/>
    </row>
    <row r="402" spans="11:23">
      <c r="K402" s="245"/>
      <c r="L402" s="83"/>
      <c r="M402" s="82"/>
      <c r="N402" s="83"/>
      <c r="O402" s="82"/>
      <c r="P402" s="83"/>
      <c r="Q402" s="82"/>
      <c r="R402" s="83"/>
      <c r="S402" s="82"/>
      <c r="T402" s="83"/>
      <c r="U402" s="82"/>
      <c r="V402" s="83"/>
      <c r="W402" s="82"/>
    </row>
    <row r="403" spans="11:23">
      <c r="K403" s="245"/>
      <c r="L403" s="83"/>
      <c r="M403" s="82"/>
      <c r="N403" s="83"/>
      <c r="O403" s="82"/>
      <c r="P403" s="83"/>
      <c r="Q403" s="82"/>
      <c r="R403" s="83"/>
      <c r="S403" s="82"/>
      <c r="T403" s="83"/>
      <c r="U403" s="82"/>
      <c r="V403" s="83"/>
      <c r="W403" s="82"/>
    </row>
    <row r="404" spans="11:23">
      <c r="K404" s="245"/>
      <c r="L404" s="83"/>
      <c r="M404" s="82"/>
      <c r="N404" s="83"/>
      <c r="O404" s="82"/>
      <c r="P404" s="83"/>
      <c r="Q404" s="82"/>
      <c r="R404" s="83"/>
      <c r="S404" s="82"/>
      <c r="T404" s="83"/>
      <c r="U404" s="82"/>
      <c r="V404" s="83"/>
      <c r="W404" s="82"/>
    </row>
    <row r="405" spans="11:23">
      <c r="K405" s="245"/>
      <c r="L405" s="83"/>
      <c r="M405" s="82"/>
      <c r="N405" s="83"/>
      <c r="O405" s="82"/>
      <c r="P405" s="83"/>
      <c r="Q405" s="82"/>
      <c r="R405" s="83"/>
      <c r="S405" s="82"/>
      <c r="T405" s="83"/>
      <c r="U405" s="82"/>
      <c r="V405" s="83"/>
      <c r="W405" s="82"/>
    </row>
    <row r="406" spans="11:23">
      <c r="K406" s="245"/>
      <c r="L406" s="83"/>
      <c r="M406" s="82"/>
      <c r="N406" s="83"/>
      <c r="O406" s="82"/>
      <c r="P406" s="83"/>
      <c r="Q406" s="82"/>
      <c r="R406" s="83"/>
      <c r="S406" s="82"/>
      <c r="T406" s="83"/>
      <c r="U406" s="82"/>
      <c r="V406" s="83"/>
      <c r="W406" s="82"/>
    </row>
    <row r="407" spans="11:23">
      <c r="K407" s="245"/>
      <c r="L407" s="83"/>
      <c r="M407" s="82"/>
      <c r="N407" s="83"/>
      <c r="O407" s="82"/>
      <c r="P407" s="83"/>
      <c r="Q407" s="82"/>
      <c r="R407" s="83"/>
      <c r="S407" s="82"/>
      <c r="T407" s="83"/>
      <c r="U407" s="82"/>
      <c r="V407" s="83"/>
      <c r="W407" s="82"/>
    </row>
    <row r="408" spans="11:23">
      <c r="K408" s="245"/>
      <c r="L408" s="83"/>
      <c r="M408" s="82"/>
      <c r="N408" s="83"/>
      <c r="O408" s="82"/>
      <c r="P408" s="83"/>
      <c r="Q408" s="82"/>
      <c r="R408" s="83"/>
      <c r="S408" s="82"/>
      <c r="T408" s="83"/>
      <c r="U408" s="82"/>
      <c r="V408" s="83"/>
      <c r="W408" s="82"/>
    </row>
    <row r="409" spans="11:23">
      <c r="K409" s="245"/>
      <c r="L409" s="83"/>
      <c r="M409" s="82"/>
      <c r="N409" s="83"/>
      <c r="O409" s="82"/>
      <c r="P409" s="83"/>
      <c r="Q409" s="82"/>
      <c r="R409" s="83"/>
      <c r="S409" s="82"/>
      <c r="T409" s="83"/>
      <c r="U409" s="82"/>
      <c r="V409" s="83"/>
      <c r="W409" s="82"/>
    </row>
    <row r="410" spans="11:23">
      <c r="K410" s="245"/>
      <c r="L410" s="83"/>
      <c r="M410" s="82"/>
      <c r="N410" s="83"/>
      <c r="O410" s="82"/>
      <c r="P410" s="83"/>
      <c r="Q410" s="82"/>
      <c r="R410" s="83"/>
      <c r="S410" s="82"/>
      <c r="T410" s="83"/>
      <c r="U410" s="82"/>
      <c r="V410" s="83"/>
      <c r="W410" s="82"/>
    </row>
    <row r="411" spans="11:23">
      <c r="K411" s="245"/>
      <c r="L411" s="83"/>
      <c r="M411" s="82"/>
      <c r="N411" s="83"/>
      <c r="O411" s="82"/>
      <c r="P411" s="83"/>
      <c r="Q411" s="82"/>
      <c r="R411" s="83"/>
      <c r="S411" s="82"/>
      <c r="T411" s="83"/>
      <c r="U411" s="82"/>
      <c r="V411" s="83"/>
      <c r="W411" s="82"/>
    </row>
    <row r="412" spans="11:23">
      <c r="K412" s="245"/>
      <c r="L412" s="83"/>
      <c r="M412" s="82"/>
      <c r="N412" s="83"/>
      <c r="O412" s="82"/>
      <c r="P412" s="83"/>
      <c r="Q412" s="82"/>
      <c r="R412" s="83"/>
      <c r="S412" s="82"/>
      <c r="T412" s="83"/>
      <c r="U412" s="82"/>
      <c r="V412" s="83"/>
      <c r="W412" s="82"/>
    </row>
    <row r="413" spans="11:23">
      <c r="K413" s="245"/>
      <c r="L413" s="83"/>
      <c r="M413" s="82"/>
      <c r="N413" s="83"/>
      <c r="O413" s="82"/>
      <c r="P413" s="83"/>
      <c r="Q413" s="82"/>
      <c r="R413" s="83"/>
      <c r="S413" s="82"/>
      <c r="T413" s="83"/>
      <c r="U413" s="82"/>
      <c r="V413" s="83"/>
      <c r="W413" s="82"/>
    </row>
    <row r="414" spans="11:23">
      <c r="K414" s="245"/>
      <c r="L414" s="83"/>
      <c r="M414" s="82"/>
      <c r="N414" s="83"/>
      <c r="O414" s="82"/>
      <c r="P414" s="83"/>
      <c r="Q414" s="82"/>
      <c r="R414" s="83"/>
      <c r="S414" s="82"/>
      <c r="T414" s="83"/>
      <c r="U414" s="82"/>
      <c r="V414" s="83"/>
      <c r="W414" s="82"/>
    </row>
    <row r="415" spans="11:23">
      <c r="K415" s="245"/>
      <c r="L415" s="83"/>
      <c r="M415" s="82"/>
      <c r="N415" s="83"/>
      <c r="O415" s="82"/>
      <c r="P415" s="83"/>
      <c r="Q415" s="82"/>
      <c r="R415" s="83"/>
      <c r="S415" s="82"/>
      <c r="T415" s="83"/>
      <c r="U415" s="82"/>
      <c r="V415" s="83"/>
      <c r="W415" s="82"/>
    </row>
    <row r="416" spans="11:23">
      <c r="K416" s="245"/>
      <c r="L416" s="83"/>
      <c r="M416" s="82"/>
      <c r="N416" s="83"/>
      <c r="O416" s="82"/>
      <c r="P416" s="83"/>
      <c r="Q416" s="82"/>
      <c r="R416" s="83"/>
      <c r="S416" s="82"/>
      <c r="T416" s="83"/>
      <c r="U416" s="82"/>
      <c r="V416" s="83"/>
      <c r="W416" s="82"/>
    </row>
    <row r="417" spans="11:23">
      <c r="K417" s="245"/>
      <c r="L417" s="83"/>
      <c r="M417" s="82"/>
      <c r="N417" s="83"/>
      <c r="O417" s="82"/>
      <c r="P417" s="83"/>
      <c r="Q417" s="82"/>
      <c r="R417" s="83"/>
      <c r="S417" s="82"/>
      <c r="T417" s="83"/>
      <c r="U417" s="82"/>
      <c r="V417" s="83"/>
      <c r="W417" s="82"/>
    </row>
    <row r="418" spans="11:23">
      <c r="K418" s="245"/>
      <c r="L418" s="83"/>
      <c r="M418" s="82"/>
      <c r="N418" s="83"/>
      <c r="O418" s="82"/>
      <c r="P418" s="83"/>
      <c r="Q418" s="82"/>
      <c r="R418" s="83"/>
      <c r="S418" s="82"/>
      <c r="T418" s="83"/>
      <c r="U418" s="82"/>
      <c r="V418" s="83"/>
      <c r="W418" s="82"/>
    </row>
    <row r="419" spans="11:23">
      <c r="K419" s="245"/>
      <c r="L419" s="83"/>
      <c r="M419" s="82"/>
      <c r="N419" s="83"/>
      <c r="O419" s="82"/>
      <c r="P419" s="83"/>
      <c r="Q419" s="82"/>
      <c r="R419" s="83"/>
      <c r="S419" s="82"/>
      <c r="T419" s="83"/>
      <c r="U419" s="82"/>
      <c r="V419" s="83"/>
      <c r="W419" s="82"/>
    </row>
    <row r="420" spans="11:23">
      <c r="K420" s="245"/>
      <c r="L420" s="83"/>
      <c r="M420" s="82"/>
      <c r="N420" s="83"/>
      <c r="O420" s="82"/>
      <c r="P420" s="83"/>
      <c r="Q420" s="82"/>
      <c r="R420" s="83"/>
      <c r="S420" s="82"/>
      <c r="T420" s="83"/>
      <c r="U420" s="82"/>
      <c r="V420" s="83"/>
      <c r="W420" s="82"/>
    </row>
    <row r="421" spans="11:23">
      <c r="K421" s="245"/>
      <c r="L421" s="83"/>
      <c r="M421" s="82"/>
      <c r="N421" s="83"/>
      <c r="O421" s="82"/>
      <c r="P421" s="83"/>
      <c r="Q421" s="82"/>
      <c r="R421" s="83"/>
      <c r="S421" s="82"/>
      <c r="T421" s="83"/>
      <c r="U421" s="82"/>
      <c r="V421" s="83"/>
      <c r="W421" s="82"/>
    </row>
    <row r="422" spans="11:23">
      <c r="K422" s="245"/>
      <c r="L422" s="83"/>
      <c r="M422" s="82"/>
      <c r="N422" s="83"/>
      <c r="O422" s="82"/>
      <c r="P422" s="83"/>
      <c r="Q422" s="82"/>
      <c r="R422" s="83"/>
      <c r="S422" s="82"/>
      <c r="T422" s="83"/>
      <c r="U422" s="82"/>
      <c r="V422" s="83"/>
      <c r="W422" s="82"/>
    </row>
    <row r="423" spans="11:23">
      <c r="K423" s="245"/>
      <c r="L423" s="83"/>
      <c r="M423" s="82"/>
      <c r="N423" s="83"/>
      <c r="O423" s="82"/>
      <c r="P423" s="83"/>
      <c r="Q423" s="82"/>
      <c r="R423" s="83"/>
      <c r="S423" s="82"/>
      <c r="T423" s="83"/>
      <c r="U423" s="82"/>
      <c r="V423" s="83"/>
      <c r="W423" s="82"/>
    </row>
    <row r="424" spans="11:23">
      <c r="K424" s="245"/>
      <c r="L424" s="83"/>
      <c r="M424" s="82"/>
      <c r="N424" s="83"/>
      <c r="O424" s="82"/>
      <c r="P424" s="83"/>
      <c r="Q424" s="82"/>
      <c r="R424" s="83"/>
      <c r="S424" s="82"/>
      <c r="T424" s="83"/>
      <c r="U424" s="82"/>
      <c r="V424" s="83"/>
      <c r="W424" s="82"/>
    </row>
    <row r="425" spans="11:23">
      <c r="K425" s="245"/>
      <c r="L425" s="83"/>
      <c r="M425" s="82"/>
      <c r="N425" s="83"/>
      <c r="O425" s="82"/>
      <c r="P425" s="83"/>
      <c r="Q425" s="82"/>
      <c r="R425" s="83"/>
      <c r="S425" s="82"/>
      <c r="T425" s="83"/>
      <c r="U425" s="82"/>
      <c r="V425" s="83"/>
      <c r="W425" s="82"/>
    </row>
    <row r="426" spans="11:23">
      <c r="K426" s="245"/>
      <c r="L426" s="83"/>
      <c r="M426" s="82"/>
      <c r="N426" s="83"/>
      <c r="O426" s="82"/>
      <c r="P426" s="83"/>
      <c r="Q426" s="82"/>
      <c r="R426" s="83"/>
      <c r="S426" s="82"/>
      <c r="T426" s="83"/>
      <c r="U426" s="82"/>
      <c r="V426" s="83"/>
      <c r="W426" s="82"/>
    </row>
    <row r="427" spans="11:23">
      <c r="K427" s="245"/>
      <c r="L427" s="83"/>
      <c r="M427" s="82"/>
      <c r="N427" s="83"/>
      <c r="O427" s="82"/>
      <c r="P427" s="83"/>
      <c r="Q427" s="82"/>
      <c r="R427" s="83"/>
      <c r="S427" s="82"/>
      <c r="T427" s="83"/>
      <c r="U427" s="82"/>
      <c r="V427" s="83"/>
      <c r="W427" s="82"/>
    </row>
    <row r="428" spans="11:23">
      <c r="K428" s="245"/>
      <c r="L428" s="83"/>
      <c r="M428" s="82"/>
      <c r="N428" s="83"/>
      <c r="O428" s="82"/>
      <c r="P428" s="83"/>
      <c r="Q428" s="82"/>
      <c r="R428" s="83"/>
      <c r="S428" s="82"/>
      <c r="T428" s="83"/>
      <c r="U428" s="82"/>
      <c r="V428" s="83"/>
      <c r="W428" s="82"/>
    </row>
    <row r="429" spans="11:23">
      <c r="K429" s="245"/>
      <c r="L429" s="83"/>
      <c r="M429" s="82"/>
      <c r="N429" s="83"/>
      <c r="O429" s="82"/>
      <c r="P429" s="83"/>
      <c r="Q429" s="82"/>
      <c r="R429" s="83"/>
      <c r="S429" s="82"/>
      <c r="T429" s="83"/>
      <c r="U429" s="82"/>
      <c r="V429" s="83"/>
      <c r="W429" s="82"/>
    </row>
    <row r="430" spans="11:23">
      <c r="K430" s="245"/>
      <c r="L430" s="83"/>
      <c r="M430" s="82"/>
      <c r="N430" s="83"/>
      <c r="O430" s="82"/>
      <c r="P430" s="83"/>
      <c r="Q430" s="82"/>
      <c r="R430" s="83"/>
      <c r="S430" s="82"/>
      <c r="T430" s="83"/>
      <c r="U430" s="82"/>
      <c r="V430" s="83"/>
      <c r="W430" s="82"/>
    </row>
    <row r="431" spans="11:23">
      <c r="K431" s="245"/>
      <c r="L431" s="83"/>
      <c r="M431" s="82"/>
      <c r="N431" s="83"/>
      <c r="O431" s="82"/>
      <c r="P431" s="83"/>
      <c r="Q431" s="82"/>
      <c r="R431" s="83"/>
      <c r="S431" s="82"/>
      <c r="T431" s="83"/>
      <c r="U431" s="82"/>
      <c r="V431" s="83"/>
      <c r="W431" s="82"/>
    </row>
    <row r="432" spans="11:23">
      <c r="K432" s="245"/>
      <c r="L432" s="83"/>
      <c r="M432" s="82"/>
      <c r="N432" s="83"/>
      <c r="O432" s="82"/>
      <c r="P432" s="83"/>
      <c r="Q432" s="82"/>
      <c r="R432" s="83"/>
      <c r="S432" s="82"/>
      <c r="T432" s="83"/>
      <c r="U432" s="82"/>
      <c r="V432" s="83"/>
      <c r="W432" s="82"/>
    </row>
    <row r="433" spans="11:23">
      <c r="K433" s="245"/>
      <c r="L433" s="83"/>
      <c r="M433" s="82"/>
      <c r="N433" s="83"/>
      <c r="O433" s="82"/>
      <c r="P433" s="83"/>
      <c r="Q433" s="82"/>
      <c r="R433" s="83"/>
      <c r="S433" s="82"/>
      <c r="T433" s="83"/>
      <c r="U433" s="82"/>
      <c r="V433" s="83"/>
      <c r="W433" s="82"/>
    </row>
    <row r="434" spans="11:23">
      <c r="K434" s="245"/>
      <c r="L434" s="83"/>
      <c r="M434" s="82"/>
      <c r="N434" s="83"/>
      <c r="O434" s="82"/>
      <c r="P434" s="83"/>
      <c r="Q434" s="82"/>
      <c r="R434" s="83"/>
      <c r="S434" s="82"/>
      <c r="T434" s="83"/>
      <c r="U434" s="82"/>
      <c r="V434" s="83"/>
      <c r="W434" s="82"/>
    </row>
    <row r="435" spans="11:23">
      <c r="K435" s="245"/>
      <c r="L435" s="83"/>
      <c r="M435" s="82"/>
      <c r="N435" s="83"/>
      <c r="O435" s="82"/>
      <c r="P435" s="83"/>
      <c r="Q435" s="82"/>
      <c r="R435" s="83"/>
      <c r="S435" s="82"/>
      <c r="T435" s="83"/>
      <c r="U435" s="82"/>
      <c r="V435" s="83"/>
      <c r="W435" s="82"/>
    </row>
    <row r="436" spans="11:23">
      <c r="K436" s="245"/>
      <c r="L436" s="83"/>
      <c r="M436" s="82"/>
      <c r="N436" s="83"/>
      <c r="O436" s="82"/>
      <c r="P436" s="83"/>
      <c r="Q436" s="82"/>
      <c r="R436" s="83"/>
      <c r="S436" s="82"/>
      <c r="T436" s="83"/>
      <c r="U436" s="82"/>
      <c r="V436" s="83"/>
      <c r="W436" s="82"/>
    </row>
    <row r="437" spans="11:23">
      <c r="K437" s="245"/>
      <c r="L437" s="83"/>
      <c r="M437" s="82"/>
      <c r="N437" s="83"/>
      <c r="O437" s="82"/>
      <c r="P437" s="83"/>
      <c r="Q437" s="82"/>
      <c r="R437" s="83"/>
      <c r="S437" s="82"/>
      <c r="T437" s="83"/>
      <c r="U437" s="82"/>
      <c r="V437" s="83"/>
      <c r="W437" s="82"/>
    </row>
    <row r="438" spans="11:23">
      <c r="K438" s="245"/>
      <c r="L438" s="83"/>
      <c r="M438" s="82"/>
      <c r="N438" s="83"/>
      <c r="O438" s="82"/>
      <c r="P438" s="83"/>
      <c r="Q438" s="82"/>
      <c r="R438" s="83"/>
      <c r="S438" s="82"/>
      <c r="T438" s="83"/>
      <c r="U438" s="82"/>
      <c r="V438" s="83"/>
      <c r="W438" s="82"/>
    </row>
    <row r="439" spans="11:23">
      <c r="K439" s="245"/>
      <c r="L439" s="83"/>
      <c r="M439" s="82"/>
      <c r="N439" s="83"/>
      <c r="O439" s="82"/>
      <c r="P439" s="83"/>
      <c r="Q439" s="82"/>
      <c r="R439" s="83"/>
      <c r="S439" s="82"/>
      <c r="T439" s="83"/>
      <c r="U439" s="82"/>
      <c r="V439" s="83"/>
      <c r="W439" s="82"/>
    </row>
    <row r="440" spans="11:23">
      <c r="K440" s="245"/>
      <c r="L440" s="83"/>
      <c r="M440" s="82"/>
      <c r="N440" s="83"/>
      <c r="O440" s="82"/>
      <c r="P440" s="83"/>
      <c r="Q440" s="82"/>
      <c r="R440" s="83"/>
      <c r="S440" s="82"/>
      <c r="T440" s="83"/>
      <c r="U440" s="82"/>
      <c r="V440" s="83"/>
      <c r="W440" s="82"/>
    </row>
    <row r="441" spans="11:23">
      <c r="K441" s="245"/>
      <c r="L441" s="83"/>
      <c r="M441" s="82"/>
      <c r="N441" s="83"/>
      <c r="O441" s="82"/>
      <c r="P441" s="83"/>
      <c r="Q441" s="82"/>
      <c r="R441" s="83"/>
      <c r="S441" s="82"/>
      <c r="T441" s="83"/>
      <c r="U441" s="82"/>
      <c r="V441" s="83"/>
      <c r="W441" s="82"/>
    </row>
    <row r="442" spans="11:23">
      <c r="K442" s="245"/>
      <c r="L442" s="83"/>
      <c r="M442" s="82"/>
      <c r="N442" s="83"/>
      <c r="O442" s="82"/>
      <c r="P442" s="83"/>
      <c r="Q442" s="82"/>
      <c r="R442" s="83"/>
      <c r="S442" s="82"/>
      <c r="T442" s="83"/>
      <c r="U442" s="82"/>
      <c r="V442" s="83"/>
      <c r="W442" s="82"/>
    </row>
    <row r="443" spans="11:23">
      <c r="K443" s="245"/>
      <c r="L443" s="83"/>
      <c r="M443" s="82"/>
      <c r="N443" s="83"/>
      <c r="O443" s="82"/>
      <c r="P443" s="83"/>
      <c r="Q443" s="82"/>
      <c r="R443" s="83"/>
      <c r="S443" s="82"/>
      <c r="T443" s="83"/>
      <c r="U443" s="82"/>
      <c r="V443" s="83"/>
      <c r="W443" s="82"/>
    </row>
    <row r="444" spans="11:23">
      <c r="K444" s="245"/>
      <c r="L444" s="83"/>
      <c r="M444" s="82"/>
      <c r="N444" s="83"/>
      <c r="O444" s="82"/>
      <c r="P444" s="83"/>
      <c r="Q444" s="82"/>
      <c r="R444" s="83"/>
      <c r="S444" s="82"/>
      <c r="T444" s="83"/>
      <c r="U444" s="82"/>
      <c r="V444" s="83"/>
      <c r="W444" s="82"/>
    </row>
    <row r="445" spans="11:23">
      <c r="K445" s="245"/>
      <c r="L445" s="83"/>
      <c r="M445" s="82"/>
      <c r="N445" s="83"/>
      <c r="O445" s="82"/>
      <c r="P445" s="83"/>
      <c r="Q445" s="82"/>
      <c r="R445" s="83"/>
      <c r="S445" s="82"/>
      <c r="T445" s="83"/>
      <c r="U445" s="82"/>
      <c r="V445" s="83"/>
      <c r="W445" s="82"/>
    </row>
    <row r="446" spans="11:23">
      <c r="K446" s="245"/>
      <c r="L446" s="83"/>
      <c r="M446" s="82"/>
      <c r="N446" s="83"/>
      <c r="O446" s="82"/>
      <c r="P446" s="83"/>
      <c r="Q446" s="82"/>
      <c r="R446" s="83"/>
      <c r="S446" s="82"/>
      <c r="T446" s="83"/>
      <c r="U446" s="82"/>
      <c r="V446" s="83"/>
      <c r="W446" s="82"/>
    </row>
    <row r="447" spans="11:23">
      <c r="K447" s="245"/>
      <c r="L447" s="83"/>
      <c r="M447" s="82"/>
      <c r="N447" s="83"/>
      <c r="O447" s="82"/>
      <c r="P447" s="83"/>
      <c r="Q447" s="82"/>
      <c r="R447" s="83"/>
      <c r="S447" s="82"/>
      <c r="T447" s="83"/>
      <c r="U447" s="82"/>
      <c r="V447" s="83"/>
      <c r="W447" s="82"/>
    </row>
    <row r="448" spans="11:23">
      <c r="K448" s="245"/>
      <c r="L448" s="83"/>
      <c r="M448" s="82"/>
      <c r="N448" s="83"/>
      <c r="O448" s="82"/>
      <c r="P448" s="83"/>
      <c r="Q448" s="82"/>
      <c r="R448" s="83"/>
      <c r="S448" s="82"/>
      <c r="T448" s="83"/>
      <c r="U448" s="82"/>
      <c r="V448" s="83"/>
      <c r="W448" s="82"/>
    </row>
    <row r="449" spans="11:23">
      <c r="K449" s="245"/>
      <c r="L449" s="83"/>
      <c r="M449" s="82"/>
      <c r="N449" s="83"/>
      <c r="O449" s="82"/>
      <c r="P449" s="83"/>
      <c r="Q449" s="82"/>
      <c r="R449" s="83"/>
      <c r="S449" s="82"/>
      <c r="T449" s="83"/>
      <c r="U449" s="82"/>
      <c r="V449" s="83"/>
      <c r="W449" s="82"/>
    </row>
    <row r="450" spans="11:23">
      <c r="K450" s="245"/>
      <c r="L450" s="83"/>
      <c r="M450" s="82"/>
      <c r="N450" s="83"/>
      <c r="O450" s="82"/>
      <c r="P450" s="83"/>
      <c r="Q450" s="82"/>
      <c r="R450" s="83"/>
      <c r="S450" s="82"/>
      <c r="T450" s="83"/>
      <c r="U450" s="82"/>
      <c r="V450" s="83"/>
      <c r="W450" s="82"/>
    </row>
    <row r="451" spans="11:23">
      <c r="K451" s="245"/>
      <c r="L451" s="83"/>
      <c r="M451" s="82"/>
      <c r="N451" s="83"/>
      <c r="O451" s="82"/>
      <c r="P451" s="83"/>
      <c r="Q451" s="82"/>
      <c r="R451" s="83"/>
      <c r="S451" s="82"/>
      <c r="T451" s="83"/>
      <c r="U451" s="82"/>
      <c r="V451" s="83"/>
      <c r="W451" s="82"/>
    </row>
    <row r="452" spans="11:23">
      <c r="K452" s="245"/>
      <c r="L452" s="83"/>
      <c r="M452" s="82"/>
      <c r="N452" s="83"/>
      <c r="O452" s="82"/>
      <c r="P452" s="83"/>
      <c r="Q452" s="82"/>
      <c r="R452" s="83"/>
      <c r="S452" s="82"/>
      <c r="T452" s="83"/>
      <c r="U452" s="82"/>
      <c r="V452" s="83"/>
      <c r="W452" s="82"/>
    </row>
    <row r="453" spans="11:23">
      <c r="K453" s="245"/>
      <c r="L453" s="83"/>
      <c r="M453" s="82"/>
      <c r="N453" s="83"/>
      <c r="O453" s="82"/>
      <c r="P453" s="83"/>
      <c r="Q453" s="82"/>
      <c r="R453" s="83"/>
      <c r="S453" s="82"/>
      <c r="T453" s="83"/>
      <c r="U453" s="82"/>
      <c r="V453" s="83"/>
      <c r="W453" s="82"/>
    </row>
    <row r="454" spans="11:23">
      <c r="K454" s="245"/>
      <c r="L454" s="83"/>
      <c r="M454" s="82"/>
      <c r="N454" s="83"/>
      <c r="O454" s="82"/>
      <c r="P454" s="83"/>
      <c r="Q454" s="82"/>
      <c r="R454" s="83"/>
      <c r="S454" s="82"/>
      <c r="T454" s="83"/>
      <c r="U454" s="82"/>
      <c r="V454" s="83"/>
      <c r="W454" s="82"/>
    </row>
    <row r="455" spans="11:23">
      <c r="K455" s="245"/>
      <c r="L455" s="83"/>
      <c r="M455" s="82"/>
      <c r="N455" s="83"/>
      <c r="O455" s="82"/>
      <c r="P455" s="83"/>
      <c r="Q455" s="82"/>
      <c r="R455" s="83"/>
      <c r="S455" s="82"/>
      <c r="T455" s="83"/>
      <c r="U455" s="82"/>
      <c r="V455" s="83"/>
      <c r="W455" s="82"/>
    </row>
    <row r="456" spans="11:23">
      <c r="K456" s="245"/>
      <c r="L456" s="83"/>
      <c r="M456" s="82"/>
      <c r="N456" s="83"/>
      <c r="O456" s="82"/>
      <c r="P456" s="83"/>
      <c r="Q456" s="82"/>
      <c r="R456" s="83"/>
      <c r="S456" s="82"/>
      <c r="T456" s="83"/>
      <c r="U456" s="82"/>
      <c r="V456" s="83"/>
      <c r="W456" s="82"/>
    </row>
    <row r="457" spans="11:23">
      <c r="K457" s="245"/>
      <c r="L457" s="83"/>
      <c r="M457" s="82"/>
      <c r="N457" s="83"/>
      <c r="O457" s="82"/>
      <c r="P457" s="83"/>
      <c r="Q457" s="82"/>
      <c r="R457" s="83"/>
      <c r="S457" s="82"/>
      <c r="T457" s="83"/>
      <c r="U457" s="82"/>
      <c r="V457" s="83"/>
      <c r="W457" s="82"/>
    </row>
    <row r="458" spans="11:23">
      <c r="K458" s="245"/>
      <c r="L458" s="83"/>
      <c r="M458" s="82"/>
      <c r="N458" s="83"/>
      <c r="O458" s="82"/>
      <c r="P458" s="83"/>
      <c r="Q458" s="82"/>
      <c r="R458" s="83"/>
      <c r="S458" s="82"/>
      <c r="T458" s="83"/>
      <c r="U458" s="82"/>
      <c r="V458" s="83"/>
      <c r="W458" s="82"/>
    </row>
    <row r="459" spans="11:23">
      <c r="K459" s="245"/>
      <c r="L459" s="83"/>
      <c r="M459" s="82"/>
      <c r="N459" s="83"/>
      <c r="O459" s="82"/>
      <c r="P459" s="83"/>
      <c r="Q459" s="82"/>
      <c r="R459" s="83"/>
      <c r="S459" s="82"/>
      <c r="T459" s="83"/>
      <c r="U459" s="82"/>
      <c r="V459" s="83"/>
      <c r="W459" s="82"/>
    </row>
    <row r="460" spans="11:23">
      <c r="K460" s="245"/>
      <c r="L460" s="83"/>
      <c r="M460" s="82"/>
      <c r="N460" s="83"/>
      <c r="O460" s="82"/>
      <c r="P460" s="83"/>
      <c r="Q460" s="82"/>
      <c r="R460" s="83"/>
      <c r="S460" s="82"/>
      <c r="T460" s="83"/>
      <c r="U460" s="82"/>
      <c r="V460" s="83"/>
      <c r="W460" s="82"/>
    </row>
    <row r="461" spans="11:23">
      <c r="K461" s="245"/>
      <c r="L461" s="83"/>
      <c r="M461" s="82"/>
      <c r="N461" s="83"/>
      <c r="O461" s="82"/>
      <c r="P461" s="83"/>
      <c r="Q461" s="82"/>
      <c r="R461" s="83"/>
      <c r="S461" s="82"/>
      <c r="T461" s="83"/>
      <c r="U461" s="82"/>
      <c r="V461" s="83"/>
      <c r="W461" s="82"/>
    </row>
    <row r="462" spans="11:23">
      <c r="K462" s="245"/>
      <c r="L462" s="83"/>
      <c r="M462" s="82"/>
      <c r="N462" s="83"/>
      <c r="O462" s="82"/>
      <c r="P462" s="83"/>
      <c r="Q462" s="82"/>
      <c r="R462" s="83"/>
      <c r="S462" s="82"/>
      <c r="T462" s="83"/>
      <c r="U462" s="82"/>
      <c r="V462" s="83"/>
      <c r="W462" s="82"/>
    </row>
    <row r="463" spans="11:23">
      <c r="K463" s="245"/>
      <c r="L463" s="83"/>
      <c r="M463" s="82"/>
      <c r="N463" s="83"/>
      <c r="O463" s="82"/>
      <c r="P463" s="83"/>
      <c r="Q463" s="82"/>
      <c r="R463" s="83"/>
      <c r="S463" s="82"/>
      <c r="T463" s="83"/>
      <c r="U463" s="82"/>
      <c r="V463" s="83"/>
      <c r="W463" s="82"/>
    </row>
    <row r="464" spans="11:23">
      <c r="K464" s="245"/>
      <c r="L464" s="83"/>
      <c r="M464" s="82"/>
      <c r="N464" s="83"/>
      <c r="O464" s="82"/>
      <c r="P464" s="83"/>
      <c r="Q464" s="82"/>
      <c r="R464" s="83"/>
      <c r="S464" s="82"/>
      <c r="T464" s="83"/>
      <c r="U464" s="82"/>
      <c r="V464" s="83"/>
      <c r="W464" s="82"/>
    </row>
    <row r="465" spans="11:23">
      <c r="K465" s="245"/>
      <c r="L465" s="83"/>
      <c r="M465" s="82"/>
      <c r="N465" s="83"/>
      <c r="O465" s="82"/>
      <c r="P465" s="83"/>
      <c r="Q465" s="82"/>
      <c r="R465" s="83"/>
      <c r="S465" s="82"/>
      <c r="T465" s="83"/>
      <c r="U465" s="82"/>
      <c r="V465" s="83"/>
      <c r="W465" s="82"/>
    </row>
    <row r="466" spans="11:23">
      <c r="K466" s="245"/>
      <c r="L466" s="83"/>
      <c r="M466" s="82"/>
      <c r="N466" s="83"/>
      <c r="O466" s="82"/>
      <c r="P466" s="83"/>
      <c r="Q466" s="82"/>
      <c r="R466" s="83"/>
      <c r="S466" s="82"/>
      <c r="T466" s="83"/>
      <c r="U466" s="82"/>
      <c r="V466" s="83"/>
      <c r="W466" s="82"/>
    </row>
    <row r="467" spans="11:23">
      <c r="K467" s="245"/>
      <c r="L467" s="83"/>
      <c r="M467" s="82"/>
      <c r="N467" s="83"/>
      <c r="O467" s="82"/>
      <c r="P467" s="83"/>
      <c r="Q467" s="82"/>
      <c r="R467" s="83"/>
      <c r="S467" s="82"/>
      <c r="T467" s="83"/>
      <c r="U467" s="82"/>
      <c r="V467" s="83"/>
      <c r="W467" s="82"/>
    </row>
    <row r="468" spans="11:23">
      <c r="K468" s="245"/>
      <c r="L468" s="83"/>
      <c r="M468" s="82"/>
      <c r="N468" s="83"/>
      <c r="O468" s="82"/>
      <c r="P468" s="83"/>
      <c r="Q468" s="82"/>
      <c r="R468" s="83"/>
      <c r="S468" s="82"/>
      <c r="T468" s="83"/>
      <c r="U468" s="82"/>
      <c r="V468" s="83"/>
      <c r="W468" s="82"/>
    </row>
    <row r="469" spans="11:23">
      <c r="K469" s="245"/>
      <c r="L469" s="83"/>
      <c r="M469" s="82"/>
      <c r="N469" s="83"/>
      <c r="O469" s="82"/>
      <c r="P469" s="83"/>
      <c r="Q469" s="82"/>
      <c r="R469" s="83"/>
      <c r="S469" s="82"/>
      <c r="T469" s="83"/>
      <c r="U469" s="82"/>
      <c r="V469" s="83"/>
      <c r="W469" s="82"/>
    </row>
    <row r="470" spans="11:23">
      <c r="K470" s="245"/>
      <c r="L470" s="83"/>
      <c r="M470" s="82"/>
      <c r="N470" s="83"/>
      <c r="O470" s="82"/>
      <c r="P470" s="83"/>
      <c r="Q470" s="82"/>
      <c r="R470" s="83"/>
      <c r="S470" s="82"/>
      <c r="T470" s="83"/>
      <c r="U470" s="82"/>
      <c r="V470" s="83"/>
      <c r="W470" s="82"/>
    </row>
    <row r="471" spans="11:23">
      <c r="K471" s="245"/>
      <c r="L471" s="83"/>
      <c r="M471" s="82"/>
      <c r="N471" s="83"/>
      <c r="O471" s="82"/>
      <c r="P471" s="83"/>
      <c r="Q471" s="82"/>
      <c r="R471" s="83"/>
      <c r="S471" s="82"/>
      <c r="T471" s="83"/>
      <c r="U471" s="82"/>
      <c r="V471" s="83"/>
      <c r="W471" s="82"/>
    </row>
    <row r="472" spans="11:23">
      <c r="K472" s="245"/>
      <c r="L472" s="83"/>
      <c r="M472" s="82"/>
      <c r="N472" s="83"/>
      <c r="O472" s="82"/>
      <c r="P472" s="83"/>
      <c r="Q472" s="82"/>
      <c r="R472" s="83"/>
      <c r="S472" s="82"/>
      <c r="T472" s="83"/>
      <c r="U472" s="82"/>
      <c r="V472" s="83"/>
      <c r="W472" s="82"/>
    </row>
    <row r="473" spans="11:23">
      <c r="K473" s="245"/>
      <c r="L473" s="83"/>
      <c r="M473" s="82"/>
      <c r="N473" s="83"/>
      <c r="O473" s="82"/>
      <c r="P473" s="83"/>
      <c r="Q473" s="82"/>
      <c r="R473" s="83"/>
      <c r="S473" s="82"/>
      <c r="T473" s="83"/>
      <c r="U473" s="82"/>
      <c r="V473" s="83"/>
      <c r="W473" s="82"/>
    </row>
    <row r="474" spans="11:23">
      <c r="K474" s="245"/>
      <c r="L474" s="83"/>
      <c r="M474" s="82"/>
      <c r="N474" s="83"/>
      <c r="O474" s="82"/>
      <c r="P474" s="83"/>
      <c r="Q474" s="82"/>
      <c r="R474" s="83"/>
      <c r="S474" s="82"/>
      <c r="T474" s="83"/>
      <c r="U474" s="82"/>
      <c r="V474" s="83"/>
      <c r="W474" s="82"/>
    </row>
    <row r="475" spans="11:23">
      <c r="K475" s="245"/>
      <c r="L475" s="83"/>
      <c r="M475" s="82"/>
      <c r="N475" s="83"/>
      <c r="O475" s="82"/>
      <c r="P475" s="83"/>
      <c r="Q475" s="82"/>
      <c r="R475" s="83"/>
      <c r="S475" s="82"/>
      <c r="T475" s="83"/>
      <c r="U475" s="82"/>
      <c r="V475" s="83"/>
      <c r="W475" s="82"/>
    </row>
    <row r="476" spans="11:23">
      <c r="K476" s="245"/>
      <c r="L476" s="83"/>
      <c r="M476" s="82"/>
      <c r="N476" s="83"/>
      <c r="O476" s="82"/>
      <c r="P476" s="83"/>
      <c r="Q476" s="82"/>
      <c r="R476" s="83"/>
      <c r="S476" s="82"/>
      <c r="T476" s="83"/>
      <c r="U476" s="82"/>
      <c r="V476" s="83"/>
      <c r="W476" s="82"/>
    </row>
    <row r="477" spans="11:23">
      <c r="K477" s="245"/>
      <c r="L477" s="83"/>
      <c r="M477" s="82"/>
      <c r="N477" s="83"/>
      <c r="O477" s="82"/>
      <c r="P477" s="83"/>
      <c r="Q477" s="82"/>
      <c r="R477" s="83"/>
      <c r="S477" s="82"/>
      <c r="T477" s="83"/>
      <c r="U477" s="82"/>
      <c r="V477" s="83"/>
      <c r="W477" s="82"/>
    </row>
    <row r="478" spans="11:23">
      <c r="K478" s="245"/>
      <c r="L478" s="83"/>
      <c r="M478" s="82"/>
      <c r="N478" s="83"/>
      <c r="O478" s="82"/>
      <c r="P478" s="83"/>
      <c r="Q478" s="82"/>
      <c r="R478" s="83"/>
      <c r="S478" s="82"/>
      <c r="T478" s="83"/>
      <c r="U478" s="82"/>
      <c r="V478" s="83"/>
      <c r="W478" s="82"/>
    </row>
    <row r="479" spans="11:23">
      <c r="K479" s="245"/>
      <c r="L479" s="83"/>
      <c r="M479" s="82"/>
      <c r="N479" s="83"/>
      <c r="O479" s="82"/>
      <c r="P479" s="83"/>
      <c r="Q479" s="82"/>
      <c r="R479" s="83"/>
      <c r="S479" s="82"/>
      <c r="T479" s="83"/>
      <c r="U479" s="82"/>
      <c r="V479" s="83"/>
      <c r="W479" s="82"/>
    </row>
    <row r="480" spans="11:23">
      <c r="K480" s="245"/>
      <c r="L480" s="83"/>
      <c r="M480" s="82"/>
      <c r="N480" s="83"/>
      <c r="O480" s="82"/>
      <c r="P480" s="83"/>
      <c r="Q480" s="82"/>
      <c r="R480" s="83"/>
      <c r="S480" s="82"/>
      <c r="T480" s="83"/>
      <c r="U480" s="82"/>
      <c r="V480" s="83"/>
      <c r="W480" s="82"/>
    </row>
    <row r="481" spans="11:23">
      <c r="K481" s="245"/>
      <c r="L481" s="83"/>
      <c r="M481" s="82"/>
      <c r="N481" s="83"/>
      <c r="O481" s="82"/>
      <c r="P481" s="83"/>
      <c r="Q481" s="82"/>
      <c r="R481" s="83"/>
      <c r="S481" s="82"/>
      <c r="T481" s="83"/>
      <c r="U481" s="82"/>
      <c r="V481" s="83"/>
      <c r="W481" s="82"/>
    </row>
    <row r="482" spans="11:23">
      <c r="K482" s="245"/>
      <c r="L482" s="83"/>
      <c r="M482" s="82"/>
      <c r="N482" s="83"/>
      <c r="O482" s="82"/>
      <c r="P482" s="83"/>
      <c r="Q482" s="82"/>
      <c r="R482" s="83"/>
      <c r="S482" s="82"/>
      <c r="T482" s="83"/>
      <c r="U482" s="82"/>
      <c r="V482" s="83"/>
      <c r="W482" s="82"/>
    </row>
    <row r="483" spans="11:23">
      <c r="K483" s="245"/>
      <c r="L483" s="83"/>
      <c r="M483" s="82"/>
      <c r="N483" s="83"/>
      <c r="O483" s="82"/>
      <c r="P483" s="83"/>
      <c r="Q483" s="82"/>
      <c r="R483" s="83"/>
      <c r="S483" s="82"/>
      <c r="T483" s="83"/>
      <c r="U483" s="82"/>
      <c r="V483" s="83"/>
      <c r="W483" s="82"/>
    </row>
    <row r="484" spans="11:23">
      <c r="K484" s="245"/>
      <c r="L484" s="83"/>
      <c r="M484" s="82"/>
      <c r="N484" s="83"/>
      <c r="O484" s="82"/>
      <c r="P484" s="83"/>
      <c r="Q484" s="82"/>
      <c r="R484" s="83"/>
      <c r="S484" s="82"/>
      <c r="T484" s="83"/>
      <c r="U484" s="82"/>
      <c r="V484" s="83"/>
      <c r="W484" s="82"/>
    </row>
    <row r="485" spans="11:23">
      <c r="K485" s="245"/>
      <c r="L485" s="83"/>
      <c r="M485" s="82"/>
      <c r="N485" s="83"/>
      <c r="O485" s="82"/>
      <c r="P485" s="83"/>
      <c r="Q485" s="82"/>
      <c r="R485" s="83"/>
      <c r="S485" s="82"/>
      <c r="T485" s="83"/>
      <c r="U485" s="82"/>
      <c r="V485" s="83"/>
      <c r="W485" s="82"/>
    </row>
    <row r="486" spans="11:23">
      <c r="K486" s="245"/>
      <c r="L486" s="83"/>
      <c r="M486" s="82"/>
      <c r="N486" s="83"/>
      <c r="O486" s="82"/>
      <c r="P486" s="83"/>
      <c r="Q486" s="82"/>
      <c r="R486" s="83"/>
      <c r="S486" s="82"/>
      <c r="T486" s="83"/>
      <c r="U486" s="82"/>
      <c r="V486" s="83"/>
      <c r="W486" s="82"/>
    </row>
    <row r="487" spans="11:23">
      <c r="K487" s="245"/>
      <c r="L487" s="83"/>
      <c r="M487" s="82"/>
      <c r="N487" s="83"/>
      <c r="O487" s="82"/>
      <c r="P487" s="83"/>
      <c r="Q487" s="82"/>
      <c r="R487" s="83"/>
      <c r="S487" s="82"/>
      <c r="T487" s="83"/>
      <c r="U487" s="82"/>
      <c r="V487" s="83"/>
      <c r="W487" s="82"/>
    </row>
    <row r="488" spans="11:23">
      <c r="K488" s="245"/>
      <c r="L488" s="83"/>
      <c r="M488" s="82"/>
      <c r="N488" s="83"/>
      <c r="O488" s="82"/>
      <c r="P488" s="83"/>
      <c r="Q488" s="82"/>
      <c r="R488" s="83"/>
      <c r="S488" s="82"/>
      <c r="T488" s="83"/>
      <c r="U488" s="82"/>
      <c r="V488" s="83"/>
      <c r="W488" s="82"/>
    </row>
    <row r="489" spans="11:23">
      <c r="K489" s="245"/>
      <c r="L489" s="83"/>
      <c r="M489" s="82"/>
      <c r="N489" s="83"/>
      <c r="O489" s="82"/>
      <c r="P489" s="83"/>
      <c r="Q489" s="82"/>
      <c r="R489" s="83"/>
      <c r="S489" s="82"/>
      <c r="T489" s="83"/>
      <c r="U489" s="82"/>
      <c r="V489" s="83"/>
      <c r="W489" s="82"/>
    </row>
    <row r="490" spans="11:23">
      <c r="K490" s="245"/>
      <c r="L490" s="83"/>
      <c r="M490" s="82"/>
      <c r="N490" s="83"/>
      <c r="O490" s="82"/>
      <c r="P490" s="83"/>
      <c r="Q490" s="82"/>
      <c r="R490" s="83"/>
      <c r="S490" s="82"/>
      <c r="T490" s="83"/>
      <c r="U490" s="82"/>
      <c r="V490" s="83"/>
      <c r="W490" s="82"/>
    </row>
    <row r="491" spans="11:23">
      <c r="K491" s="245"/>
      <c r="L491" s="83"/>
      <c r="M491" s="82"/>
      <c r="N491" s="83"/>
      <c r="O491" s="82"/>
      <c r="P491" s="83"/>
      <c r="Q491" s="82"/>
      <c r="R491" s="83"/>
      <c r="S491" s="82"/>
      <c r="T491" s="83"/>
      <c r="U491" s="82"/>
      <c r="V491" s="83"/>
      <c r="W491" s="82"/>
    </row>
    <row r="492" spans="11:23">
      <c r="K492" s="245"/>
      <c r="L492" s="83"/>
      <c r="M492" s="82"/>
      <c r="N492" s="83"/>
      <c r="O492" s="82"/>
      <c r="P492" s="83"/>
      <c r="Q492" s="82"/>
      <c r="R492" s="83"/>
      <c r="S492" s="82"/>
      <c r="T492" s="83"/>
      <c r="U492" s="82"/>
      <c r="V492" s="83"/>
      <c r="W492" s="82"/>
    </row>
    <row r="493" spans="11:23">
      <c r="K493" s="245"/>
      <c r="L493" s="83"/>
      <c r="M493" s="82"/>
      <c r="N493" s="83"/>
      <c r="O493" s="82"/>
      <c r="P493" s="83"/>
      <c r="Q493" s="82"/>
      <c r="R493" s="83"/>
      <c r="S493" s="82"/>
      <c r="T493" s="83"/>
      <c r="U493" s="82"/>
      <c r="V493" s="83"/>
      <c r="W493" s="82"/>
    </row>
    <row r="494" spans="11:23">
      <c r="K494" s="245"/>
      <c r="L494" s="83"/>
      <c r="M494" s="82"/>
      <c r="N494" s="83"/>
      <c r="O494" s="82"/>
      <c r="P494" s="83"/>
      <c r="Q494" s="82"/>
      <c r="R494" s="83"/>
      <c r="S494" s="82"/>
      <c r="T494" s="83"/>
      <c r="U494" s="82"/>
      <c r="V494" s="83"/>
      <c r="W494" s="82"/>
    </row>
    <row r="495" spans="11:23">
      <c r="K495" s="245"/>
      <c r="L495" s="83"/>
      <c r="M495" s="82"/>
      <c r="N495" s="83"/>
      <c r="O495" s="82"/>
      <c r="P495" s="83"/>
      <c r="Q495" s="82"/>
      <c r="R495" s="83"/>
      <c r="S495" s="82"/>
      <c r="T495" s="83"/>
      <c r="U495" s="82"/>
      <c r="V495" s="83"/>
      <c r="W495" s="82"/>
    </row>
    <row r="496" spans="11:23">
      <c r="K496" s="245"/>
      <c r="L496" s="83"/>
      <c r="M496" s="82"/>
      <c r="N496" s="83"/>
      <c r="O496" s="82"/>
      <c r="P496" s="83"/>
      <c r="Q496" s="82"/>
      <c r="R496" s="83"/>
      <c r="S496" s="82"/>
      <c r="T496" s="83"/>
      <c r="U496" s="82"/>
      <c r="V496" s="83"/>
      <c r="W496" s="82"/>
    </row>
    <row r="497" spans="11:23">
      <c r="K497" s="245"/>
      <c r="L497" s="83"/>
      <c r="M497" s="82"/>
      <c r="N497" s="83"/>
      <c r="O497" s="82"/>
      <c r="P497" s="83"/>
      <c r="Q497" s="82"/>
      <c r="R497" s="83"/>
      <c r="S497" s="82"/>
      <c r="T497" s="83"/>
      <c r="U497" s="82"/>
      <c r="V497" s="83"/>
      <c r="W497" s="82"/>
    </row>
    <row r="498" spans="11:23">
      <c r="K498" s="245"/>
      <c r="L498" s="83"/>
      <c r="M498" s="82"/>
      <c r="N498" s="83"/>
      <c r="O498" s="82"/>
      <c r="P498" s="83"/>
      <c r="Q498" s="82"/>
      <c r="R498" s="83"/>
      <c r="S498" s="82"/>
      <c r="T498" s="83"/>
      <c r="U498" s="82"/>
      <c r="V498" s="83"/>
      <c r="W498" s="82"/>
    </row>
    <row r="499" spans="11:23">
      <c r="K499" s="245"/>
      <c r="L499" s="83"/>
      <c r="M499" s="82"/>
      <c r="N499" s="83"/>
      <c r="O499" s="82"/>
      <c r="P499" s="83"/>
      <c r="Q499" s="82"/>
      <c r="R499" s="83"/>
      <c r="S499" s="82"/>
      <c r="T499" s="83"/>
      <c r="U499" s="82"/>
      <c r="V499" s="83"/>
      <c r="W499" s="82"/>
    </row>
    <row r="500" spans="11:23">
      <c r="K500" s="245"/>
      <c r="L500" s="83"/>
      <c r="M500" s="82"/>
      <c r="N500" s="83"/>
      <c r="O500" s="82"/>
      <c r="P500" s="83"/>
      <c r="Q500" s="82"/>
      <c r="R500" s="83"/>
      <c r="S500" s="82"/>
      <c r="T500" s="83"/>
      <c r="U500" s="82"/>
      <c r="V500" s="83"/>
      <c r="W500" s="82"/>
    </row>
    <row r="501" spans="11:23">
      <c r="K501" s="245"/>
      <c r="L501" s="83"/>
      <c r="M501" s="82"/>
      <c r="N501" s="83"/>
      <c r="O501" s="82"/>
      <c r="P501" s="83"/>
      <c r="Q501" s="82"/>
      <c r="R501" s="83"/>
      <c r="S501" s="82"/>
      <c r="T501" s="83"/>
      <c r="U501" s="82"/>
      <c r="V501" s="83"/>
      <c r="W501" s="82"/>
    </row>
    <row r="502" spans="11:23">
      <c r="K502" s="245"/>
      <c r="L502" s="83"/>
      <c r="M502" s="82"/>
      <c r="N502" s="83"/>
      <c r="O502" s="82"/>
      <c r="P502" s="83"/>
      <c r="Q502" s="82"/>
      <c r="R502" s="83"/>
      <c r="S502" s="82"/>
      <c r="T502" s="83"/>
      <c r="U502" s="82"/>
      <c r="V502" s="83"/>
      <c r="W502" s="82"/>
    </row>
    <row r="503" spans="11:23">
      <c r="K503" s="245"/>
      <c r="L503" s="83"/>
      <c r="M503" s="82"/>
      <c r="N503" s="83"/>
      <c r="O503" s="82"/>
      <c r="P503" s="83"/>
      <c r="Q503" s="82"/>
      <c r="R503" s="83"/>
      <c r="S503" s="82"/>
      <c r="T503" s="83"/>
      <c r="U503" s="82"/>
      <c r="V503" s="83"/>
      <c r="W503" s="82"/>
    </row>
    <row r="504" spans="11:23">
      <c r="K504" s="245"/>
      <c r="L504" s="83"/>
      <c r="M504" s="82"/>
      <c r="N504" s="83"/>
      <c r="O504" s="82"/>
      <c r="P504" s="83"/>
      <c r="Q504" s="82"/>
      <c r="R504" s="83"/>
      <c r="S504" s="82"/>
      <c r="T504" s="83"/>
      <c r="U504" s="82"/>
      <c r="V504" s="83"/>
      <c r="W504" s="82"/>
    </row>
    <row r="505" spans="11:23">
      <c r="K505" s="245"/>
      <c r="L505" s="83"/>
      <c r="M505" s="82"/>
      <c r="N505" s="83"/>
      <c r="O505" s="82"/>
      <c r="P505" s="83"/>
      <c r="Q505" s="82"/>
      <c r="R505" s="83"/>
      <c r="S505" s="82"/>
      <c r="T505" s="83"/>
      <c r="U505" s="82"/>
      <c r="V505" s="83"/>
      <c r="W505" s="82"/>
    </row>
    <row r="506" spans="11:23">
      <c r="K506" s="245"/>
      <c r="L506" s="83"/>
      <c r="M506" s="82"/>
      <c r="N506" s="83"/>
      <c r="O506" s="82"/>
      <c r="P506" s="83"/>
      <c r="Q506" s="82"/>
      <c r="R506" s="83"/>
      <c r="S506" s="82"/>
      <c r="T506" s="83"/>
      <c r="U506" s="82"/>
      <c r="V506" s="83"/>
      <c r="W506" s="82"/>
    </row>
    <row r="507" spans="11:23">
      <c r="K507" s="245"/>
      <c r="L507" s="83"/>
      <c r="M507" s="82"/>
      <c r="N507" s="83"/>
      <c r="O507" s="82"/>
      <c r="P507" s="83"/>
      <c r="Q507" s="82"/>
      <c r="R507" s="83"/>
      <c r="S507" s="82"/>
      <c r="T507" s="83"/>
      <c r="U507" s="82"/>
      <c r="V507" s="83"/>
      <c r="W507" s="82"/>
    </row>
    <row r="508" spans="11:23">
      <c r="K508" s="245"/>
      <c r="L508" s="83"/>
      <c r="M508" s="82"/>
      <c r="N508" s="83"/>
      <c r="O508" s="82"/>
      <c r="P508" s="83"/>
      <c r="Q508" s="82"/>
      <c r="R508" s="83"/>
      <c r="S508" s="82"/>
      <c r="T508" s="83"/>
      <c r="U508" s="82"/>
      <c r="V508" s="83"/>
      <c r="W508" s="82"/>
    </row>
    <row r="509" spans="11:23">
      <c r="K509" s="245"/>
      <c r="L509" s="83"/>
      <c r="M509" s="82"/>
      <c r="N509" s="83"/>
      <c r="O509" s="82"/>
      <c r="P509" s="83"/>
      <c r="Q509" s="82"/>
      <c r="R509" s="83"/>
      <c r="S509" s="82"/>
      <c r="T509" s="83"/>
      <c r="U509" s="82"/>
      <c r="V509" s="83"/>
      <c r="W509" s="82"/>
    </row>
    <row r="510" spans="11:23">
      <c r="K510" s="245"/>
      <c r="L510" s="83"/>
      <c r="M510" s="82"/>
      <c r="N510" s="83"/>
      <c r="O510" s="82"/>
      <c r="P510" s="83"/>
      <c r="Q510" s="82"/>
      <c r="R510" s="83"/>
      <c r="S510" s="82"/>
      <c r="T510" s="83"/>
      <c r="U510" s="82"/>
      <c r="V510" s="83"/>
      <c r="W510" s="82"/>
    </row>
    <row r="511" spans="11:23">
      <c r="K511" s="245"/>
      <c r="L511" s="83"/>
      <c r="M511" s="82"/>
      <c r="N511" s="83"/>
      <c r="O511" s="82"/>
      <c r="P511" s="83"/>
      <c r="Q511" s="82"/>
      <c r="R511" s="83"/>
      <c r="S511" s="82"/>
      <c r="T511" s="83"/>
      <c r="U511" s="82"/>
      <c r="V511" s="83"/>
      <c r="W511" s="82"/>
    </row>
    <row r="512" spans="11:23">
      <c r="K512" s="245"/>
      <c r="L512" s="83"/>
      <c r="M512" s="82"/>
      <c r="N512" s="83"/>
      <c r="O512" s="82"/>
      <c r="P512" s="83"/>
      <c r="Q512" s="82"/>
      <c r="R512" s="83"/>
      <c r="S512" s="82"/>
      <c r="T512" s="83"/>
      <c r="U512" s="82"/>
      <c r="V512" s="83"/>
      <c r="W512" s="82"/>
    </row>
    <row r="513" spans="11:23">
      <c r="K513" s="245"/>
      <c r="L513" s="83"/>
      <c r="M513" s="82"/>
      <c r="N513" s="83"/>
      <c r="O513" s="82"/>
      <c r="P513" s="83"/>
      <c r="Q513" s="82"/>
      <c r="R513" s="83"/>
      <c r="S513" s="82"/>
      <c r="T513" s="83"/>
      <c r="U513" s="82"/>
      <c r="V513" s="83"/>
      <c r="W513" s="82"/>
    </row>
    <row r="514" spans="11:23">
      <c r="K514" s="245"/>
      <c r="L514" s="83"/>
      <c r="M514" s="82"/>
      <c r="N514" s="83"/>
      <c r="O514" s="82"/>
      <c r="P514" s="83"/>
      <c r="Q514" s="82"/>
      <c r="R514" s="83"/>
      <c r="S514" s="82"/>
      <c r="T514" s="83"/>
      <c r="U514" s="82"/>
      <c r="V514" s="83"/>
      <c r="W514" s="82"/>
    </row>
    <row r="515" spans="11:23">
      <c r="K515" s="245"/>
      <c r="L515" s="83"/>
      <c r="M515" s="82"/>
      <c r="N515" s="83"/>
      <c r="O515" s="82"/>
      <c r="P515" s="83"/>
      <c r="Q515" s="82"/>
      <c r="R515" s="83"/>
      <c r="S515" s="82"/>
      <c r="T515" s="83"/>
      <c r="U515" s="82"/>
      <c r="V515" s="83"/>
      <c r="W515" s="82"/>
    </row>
    <row r="516" spans="11:23">
      <c r="K516" s="245"/>
      <c r="L516" s="83"/>
      <c r="M516" s="82"/>
      <c r="N516" s="83"/>
      <c r="O516" s="82"/>
      <c r="P516" s="83"/>
      <c r="Q516" s="82"/>
      <c r="R516" s="83"/>
      <c r="S516" s="82"/>
      <c r="T516" s="83"/>
      <c r="U516" s="82"/>
      <c r="V516" s="83"/>
      <c r="W516" s="82"/>
    </row>
    <row r="517" spans="11:23">
      <c r="K517" s="245"/>
      <c r="L517" s="83"/>
      <c r="M517" s="82"/>
      <c r="N517" s="83"/>
      <c r="O517" s="82"/>
      <c r="P517" s="83"/>
      <c r="Q517" s="82"/>
      <c r="R517" s="83"/>
      <c r="S517" s="82"/>
      <c r="T517" s="83"/>
      <c r="U517" s="82"/>
      <c r="V517" s="83"/>
      <c r="W517" s="82"/>
    </row>
    <row r="518" spans="11:23">
      <c r="K518" s="245"/>
      <c r="L518" s="83"/>
      <c r="M518" s="82"/>
      <c r="N518" s="83"/>
      <c r="O518" s="82"/>
      <c r="P518" s="83"/>
      <c r="Q518" s="82"/>
      <c r="R518" s="83"/>
      <c r="S518" s="82"/>
      <c r="T518" s="83"/>
      <c r="U518" s="82"/>
      <c r="V518" s="83"/>
      <c r="W518" s="82"/>
    </row>
    <row r="519" spans="11:23">
      <c r="K519" s="245"/>
      <c r="L519" s="83"/>
      <c r="M519" s="82"/>
      <c r="N519" s="83"/>
      <c r="O519" s="82"/>
      <c r="P519" s="83"/>
      <c r="Q519" s="82"/>
      <c r="R519" s="83"/>
      <c r="S519" s="82"/>
      <c r="T519" s="83"/>
      <c r="U519" s="82"/>
      <c r="V519" s="83"/>
      <c r="W519" s="82"/>
    </row>
    <row r="520" spans="11:23">
      <c r="K520" s="245"/>
      <c r="L520" s="83"/>
      <c r="M520" s="82"/>
      <c r="N520" s="83"/>
      <c r="O520" s="82"/>
      <c r="P520" s="83"/>
      <c r="Q520" s="82"/>
      <c r="R520" s="83"/>
      <c r="S520" s="82"/>
      <c r="T520" s="83"/>
      <c r="U520" s="82"/>
      <c r="V520" s="83"/>
      <c r="W520" s="82"/>
    </row>
    <row r="521" spans="11:23">
      <c r="K521" s="245"/>
      <c r="L521" s="83"/>
      <c r="M521" s="82"/>
      <c r="N521" s="83"/>
      <c r="O521" s="82"/>
      <c r="P521" s="83"/>
      <c r="Q521" s="82"/>
      <c r="R521" s="83"/>
      <c r="S521" s="82"/>
      <c r="T521" s="83"/>
      <c r="U521" s="82"/>
      <c r="V521" s="83"/>
      <c r="W521" s="82"/>
    </row>
    <row r="522" spans="11:23">
      <c r="K522" s="245"/>
      <c r="L522" s="83"/>
      <c r="M522" s="82"/>
      <c r="N522" s="83"/>
      <c r="O522" s="82"/>
      <c r="P522" s="83"/>
      <c r="Q522" s="82"/>
      <c r="R522" s="83"/>
      <c r="S522" s="82"/>
      <c r="T522" s="83"/>
      <c r="U522" s="82"/>
      <c r="V522" s="83"/>
      <c r="W522" s="82"/>
    </row>
    <row r="523" spans="11:23">
      <c r="K523" s="245"/>
      <c r="L523" s="83"/>
      <c r="M523" s="82"/>
      <c r="N523" s="83"/>
      <c r="O523" s="82"/>
      <c r="P523" s="83"/>
      <c r="Q523" s="82"/>
      <c r="R523" s="83"/>
      <c r="S523" s="82"/>
      <c r="T523" s="83"/>
      <c r="U523" s="82"/>
      <c r="V523" s="83"/>
      <c r="W523" s="82"/>
    </row>
    <row r="524" spans="11:23">
      <c r="K524" s="245"/>
      <c r="L524" s="83"/>
      <c r="M524" s="82"/>
      <c r="N524" s="83"/>
      <c r="O524" s="82"/>
      <c r="P524" s="83"/>
      <c r="Q524" s="82"/>
      <c r="R524" s="83"/>
      <c r="S524" s="82"/>
      <c r="T524" s="83"/>
      <c r="U524" s="82"/>
      <c r="V524" s="83"/>
      <c r="W524" s="82"/>
    </row>
    <row r="525" spans="11:23">
      <c r="K525" s="245"/>
      <c r="L525" s="83"/>
      <c r="M525" s="82"/>
      <c r="N525" s="83"/>
      <c r="O525" s="82"/>
      <c r="P525" s="83"/>
      <c r="Q525" s="82"/>
      <c r="R525" s="83"/>
      <c r="S525" s="82"/>
      <c r="T525" s="83"/>
      <c r="U525" s="82"/>
      <c r="V525" s="83"/>
      <c r="W525" s="82"/>
    </row>
    <row r="526" spans="11:23">
      <c r="K526" s="245"/>
      <c r="L526" s="83"/>
      <c r="M526" s="82"/>
      <c r="N526" s="83"/>
      <c r="O526" s="82"/>
      <c r="P526" s="83"/>
      <c r="Q526" s="82"/>
      <c r="R526" s="83"/>
      <c r="S526" s="82"/>
      <c r="T526" s="83"/>
      <c r="U526" s="82"/>
      <c r="V526" s="83"/>
      <c r="W526" s="82"/>
    </row>
    <row r="527" spans="11:23">
      <c r="K527" s="245"/>
      <c r="L527" s="83"/>
      <c r="M527" s="82"/>
      <c r="N527" s="83"/>
      <c r="O527" s="82"/>
      <c r="P527" s="83"/>
      <c r="Q527" s="82"/>
      <c r="R527" s="83"/>
      <c r="S527" s="82"/>
      <c r="T527" s="83"/>
      <c r="U527" s="82"/>
      <c r="V527" s="83"/>
      <c r="W527" s="82"/>
    </row>
    <row r="528" spans="11:23">
      <c r="K528" s="245"/>
      <c r="L528" s="83"/>
      <c r="M528" s="82"/>
      <c r="N528" s="83"/>
      <c r="O528" s="82"/>
      <c r="P528" s="83"/>
      <c r="Q528" s="82"/>
      <c r="R528" s="83"/>
      <c r="S528" s="82"/>
      <c r="T528" s="83"/>
      <c r="U528" s="82"/>
      <c r="V528" s="83"/>
      <c r="W528" s="82"/>
    </row>
    <row r="529" spans="11:23">
      <c r="K529" s="245"/>
      <c r="L529" s="83"/>
      <c r="M529" s="82"/>
      <c r="N529" s="83"/>
      <c r="O529" s="82"/>
      <c r="P529" s="83"/>
      <c r="Q529" s="82"/>
      <c r="R529" s="83"/>
      <c r="S529" s="82"/>
      <c r="T529" s="83"/>
      <c r="U529" s="82"/>
      <c r="V529" s="83"/>
      <c r="W529" s="82"/>
    </row>
    <row r="530" spans="11:23">
      <c r="K530" s="245"/>
      <c r="L530" s="83"/>
      <c r="M530" s="82"/>
      <c r="N530" s="83"/>
      <c r="O530" s="82"/>
      <c r="P530" s="83"/>
      <c r="Q530" s="82"/>
      <c r="R530" s="83"/>
      <c r="S530" s="82"/>
      <c r="T530" s="83"/>
      <c r="U530" s="82"/>
      <c r="V530" s="83"/>
      <c r="W530" s="82"/>
    </row>
    <row r="531" spans="11:23">
      <c r="K531" s="245"/>
      <c r="L531" s="83"/>
      <c r="M531" s="82"/>
      <c r="N531" s="83"/>
      <c r="O531" s="82"/>
      <c r="P531" s="83"/>
      <c r="Q531" s="82"/>
      <c r="R531" s="83"/>
      <c r="S531" s="82"/>
      <c r="T531" s="83"/>
      <c r="U531" s="82"/>
      <c r="V531" s="83"/>
      <c r="W531" s="82"/>
    </row>
    <row r="532" spans="11:23">
      <c r="K532" s="245"/>
      <c r="L532" s="83"/>
      <c r="M532" s="82"/>
      <c r="N532" s="83"/>
      <c r="O532" s="82"/>
      <c r="P532" s="83"/>
      <c r="Q532" s="82"/>
      <c r="R532" s="83"/>
      <c r="S532" s="82"/>
      <c r="T532" s="83"/>
      <c r="U532" s="82"/>
      <c r="V532" s="83"/>
      <c r="W532" s="82"/>
    </row>
    <row r="533" spans="11:23">
      <c r="K533" s="245"/>
      <c r="L533" s="83"/>
      <c r="M533" s="82"/>
      <c r="N533" s="83"/>
      <c r="O533" s="82"/>
      <c r="P533" s="83"/>
      <c r="Q533" s="82"/>
      <c r="R533" s="83"/>
      <c r="S533" s="82"/>
      <c r="T533" s="83"/>
      <c r="U533" s="82"/>
      <c r="V533" s="83"/>
      <c r="W533" s="82"/>
    </row>
    <row r="534" spans="11:23">
      <c r="K534" s="245"/>
      <c r="L534" s="83"/>
      <c r="M534" s="82"/>
      <c r="N534" s="83"/>
      <c r="O534" s="82"/>
      <c r="P534" s="83"/>
      <c r="Q534" s="82"/>
      <c r="R534" s="83"/>
      <c r="S534" s="82"/>
      <c r="T534" s="83"/>
      <c r="U534" s="82"/>
      <c r="V534" s="83"/>
      <c r="W534" s="82"/>
    </row>
    <row r="535" spans="11:23">
      <c r="K535" s="245"/>
      <c r="L535" s="83"/>
      <c r="M535" s="82"/>
      <c r="N535" s="83"/>
      <c r="O535" s="82"/>
      <c r="P535" s="83"/>
      <c r="Q535" s="82"/>
      <c r="R535" s="83"/>
      <c r="S535" s="82"/>
      <c r="T535" s="83"/>
      <c r="U535" s="82"/>
      <c r="V535" s="83"/>
      <c r="W535" s="82"/>
    </row>
    <row r="536" spans="11:23">
      <c r="K536" s="245"/>
      <c r="L536" s="83"/>
      <c r="M536" s="82"/>
      <c r="N536" s="83"/>
      <c r="O536" s="82"/>
      <c r="P536" s="83"/>
      <c r="Q536" s="82"/>
      <c r="R536" s="83"/>
      <c r="S536" s="82"/>
      <c r="T536" s="83"/>
      <c r="U536" s="82"/>
      <c r="V536" s="83"/>
      <c r="W536" s="82"/>
    </row>
    <row r="537" spans="11:23">
      <c r="K537" s="245"/>
      <c r="L537" s="83"/>
      <c r="M537" s="82"/>
      <c r="N537" s="83"/>
      <c r="O537" s="82"/>
      <c r="P537" s="83"/>
      <c r="Q537" s="82"/>
      <c r="R537" s="83"/>
      <c r="S537" s="82"/>
      <c r="T537" s="83"/>
      <c r="U537" s="82"/>
      <c r="V537" s="83"/>
      <c r="W537" s="82"/>
    </row>
    <row r="538" spans="11:23">
      <c r="K538" s="245"/>
      <c r="L538" s="83"/>
      <c r="M538" s="82"/>
      <c r="N538" s="83"/>
      <c r="O538" s="82"/>
      <c r="P538" s="83"/>
      <c r="Q538" s="82"/>
      <c r="R538" s="83"/>
      <c r="S538" s="82"/>
      <c r="T538" s="83"/>
      <c r="U538" s="82"/>
      <c r="V538" s="83"/>
      <c r="W538" s="82"/>
    </row>
    <row r="539" spans="11:23">
      <c r="K539" s="245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</row>
    <row r="540" spans="11:23">
      <c r="K540" s="245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</row>
    <row r="541" spans="11:23">
      <c r="K541" s="245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</row>
    <row r="542" spans="11:23">
      <c r="K542" s="245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</row>
    <row r="543" spans="11:23">
      <c r="K543" s="245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</row>
    <row r="544" spans="11:23">
      <c r="K544" s="245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</row>
    <row r="545" spans="11:23">
      <c r="K545" s="245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</row>
    <row r="546" spans="11:23">
      <c r="K546" s="245"/>
      <c r="L546" s="83"/>
      <c r="M546" s="82"/>
      <c r="N546" s="83"/>
      <c r="O546" s="82"/>
      <c r="P546" s="83"/>
      <c r="Q546" s="82"/>
      <c r="R546" s="83"/>
      <c r="S546" s="82"/>
      <c r="T546" s="83"/>
      <c r="U546" s="82"/>
      <c r="V546" s="83"/>
      <c r="W546" s="82"/>
    </row>
    <row r="547" spans="11:23">
      <c r="K547" s="245"/>
      <c r="L547" s="83"/>
      <c r="M547" s="82"/>
      <c r="N547" s="83"/>
      <c r="O547" s="82"/>
      <c r="P547" s="83"/>
      <c r="Q547" s="82"/>
      <c r="R547" s="83"/>
      <c r="S547" s="82"/>
      <c r="T547" s="83"/>
      <c r="U547" s="82"/>
      <c r="V547" s="83"/>
      <c r="W547" s="82"/>
    </row>
    <row r="548" spans="11:23">
      <c r="K548" s="245"/>
      <c r="L548" s="83"/>
      <c r="M548" s="82"/>
      <c r="N548" s="83"/>
      <c r="O548" s="82"/>
      <c r="P548" s="83"/>
      <c r="Q548" s="82"/>
      <c r="R548" s="83"/>
      <c r="S548" s="82"/>
      <c r="T548" s="83"/>
      <c r="U548" s="82"/>
      <c r="V548" s="83"/>
      <c r="W548" s="82"/>
    </row>
    <row r="549" spans="11:23">
      <c r="K549" s="245"/>
      <c r="L549" s="83"/>
      <c r="M549" s="82"/>
      <c r="N549" s="83"/>
      <c r="O549" s="82"/>
      <c r="P549" s="83"/>
      <c r="Q549" s="82"/>
      <c r="R549" s="83"/>
      <c r="S549" s="82"/>
      <c r="T549" s="83"/>
      <c r="U549" s="82"/>
      <c r="V549" s="83"/>
      <c r="W549" s="82"/>
    </row>
    <row r="550" spans="11:23">
      <c r="K550" s="245"/>
      <c r="L550" s="83"/>
      <c r="M550" s="82"/>
      <c r="N550" s="83"/>
      <c r="O550" s="82"/>
      <c r="P550" s="83"/>
      <c r="Q550" s="82"/>
      <c r="R550" s="83"/>
      <c r="S550" s="82"/>
      <c r="T550" s="83"/>
      <c r="U550" s="82"/>
      <c r="V550" s="83"/>
      <c r="W550" s="82"/>
    </row>
    <row r="551" spans="11:23">
      <c r="K551" s="245"/>
      <c r="L551" s="83"/>
      <c r="M551" s="82"/>
      <c r="N551" s="83"/>
      <c r="O551" s="82"/>
      <c r="P551" s="83"/>
      <c r="Q551" s="82"/>
      <c r="R551" s="83"/>
      <c r="S551" s="82"/>
      <c r="T551" s="83"/>
      <c r="U551" s="82"/>
      <c r="V551" s="83"/>
      <c r="W551" s="82"/>
    </row>
    <row r="552" spans="11:23">
      <c r="K552" s="245"/>
      <c r="L552" s="83"/>
      <c r="M552" s="82"/>
      <c r="N552" s="83"/>
      <c r="O552" s="82"/>
      <c r="P552" s="83"/>
      <c r="Q552" s="82"/>
      <c r="R552" s="83"/>
      <c r="S552" s="82"/>
      <c r="T552" s="83"/>
      <c r="U552" s="82"/>
      <c r="V552" s="83"/>
      <c r="W552" s="82"/>
    </row>
    <row r="553" spans="11:23">
      <c r="K553" s="245"/>
      <c r="L553" s="83"/>
      <c r="M553" s="82"/>
      <c r="N553" s="83"/>
      <c r="O553" s="82"/>
      <c r="P553" s="83"/>
      <c r="Q553" s="82"/>
      <c r="R553" s="83"/>
      <c r="S553" s="82"/>
      <c r="T553" s="83"/>
      <c r="U553" s="82"/>
      <c r="V553" s="83"/>
      <c r="W553" s="82"/>
    </row>
    <row r="554" spans="11:23">
      <c r="K554" s="245"/>
      <c r="L554" s="83"/>
      <c r="M554" s="82"/>
      <c r="N554" s="83"/>
      <c r="O554" s="82"/>
      <c r="P554" s="83"/>
      <c r="Q554" s="82"/>
      <c r="R554" s="83"/>
      <c r="S554" s="82"/>
      <c r="T554" s="83"/>
      <c r="U554" s="82"/>
      <c r="V554" s="83"/>
      <c r="W554" s="82"/>
    </row>
    <row r="555" spans="11:23">
      <c r="K555" s="245"/>
      <c r="L555" s="83"/>
      <c r="M555" s="82"/>
      <c r="N555" s="83"/>
      <c r="O555" s="82"/>
      <c r="P555" s="83"/>
      <c r="Q555" s="82"/>
      <c r="R555" s="83"/>
      <c r="S555" s="82"/>
      <c r="T555" s="83"/>
      <c r="U555" s="82"/>
      <c r="V555" s="83"/>
      <c r="W555" s="82"/>
    </row>
    <row r="556" spans="11:23">
      <c r="K556" s="245"/>
      <c r="L556" s="83"/>
      <c r="M556" s="82"/>
      <c r="N556" s="83"/>
      <c r="O556" s="82"/>
      <c r="P556" s="83"/>
      <c r="Q556" s="82"/>
      <c r="R556" s="83"/>
      <c r="S556" s="82"/>
      <c r="T556" s="83"/>
      <c r="U556" s="82"/>
      <c r="V556" s="83"/>
      <c r="W556" s="82"/>
    </row>
    <row r="557" spans="11:23">
      <c r="K557" s="245"/>
      <c r="L557" s="83"/>
      <c r="M557" s="82"/>
      <c r="N557" s="83"/>
      <c r="O557" s="82"/>
      <c r="P557" s="83"/>
      <c r="Q557" s="82"/>
      <c r="R557" s="83"/>
      <c r="S557" s="82"/>
      <c r="T557" s="83"/>
      <c r="U557" s="82"/>
      <c r="V557" s="83"/>
      <c r="W557" s="82"/>
    </row>
    <row r="558" spans="11:23">
      <c r="K558" s="245"/>
      <c r="L558" s="83"/>
      <c r="M558" s="82"/>
      <c r="N558" s="83"/>
      <c r="O558" s="82"/>
      <c r="P558" s="83"/>
      <c r="Q558" s="82"/>
      <c r="R558" s="83"/>
      <c r="S558" s="82"/>
      <c r="T558" s="83"/>
      <c r="U558" s="82"/>
      <c r="V558" s="83"/>
      <c r="W558" s="82"/>
    </row>
    <row r="559" spans="11:23">
      <c r="K559" s="245"/>
      <c r="L559" s="83"/>
      <c r="M559" s="82"/>
      <c r="N559" s="83"/>
      <c r="O559" s="82"/>
      <c r="P559" s="83"/>
      <c r="Q559" s="82"/>
      <c r="R559" s="83"/>
      <c r="S559" s="82"/>
      <c r="T559" s="83"/>
      <c r="U559" s="82"/>
      <c r="V559" s="83"/>
      <c r="W559" s="82"/>
    </row>
    <row r="560" spans="11:23">
      <c r="K560" s="245"/>
      <c r="L560" s="83"/>
      <c r="M560" s="82"/>
      <c r="N560" s="83"/>
      <c r="O560" s="82"/>
      <c r="P560" s="83"/>
      <c r="Q560" s="82"/>
      <c r="R560" s="83"/>
      <c r="S560" s="82"/>
      <c r="T560" s="83"/>
      <c r="U560" s="82"/>
      <c r="V560" s="83"/>
      <c r="W560" s="82"/>
    </row>
    <row r="561" spans="11:23">
      <c r="K561" s="245"/>
      <c r="L561" s="83"/>
      <c r="M561" s="82"/>
      <c r="N561" s="83"/>
      <c r="O561" s="82"/>
      <c r="P561" s="83"/>
      <c r="Q561" s="82"/>
      <c r="R561" s="83"/>
      <c r="S561" s="82"/>
      <c r="T561" s="83"/>
      <c r="U561" s="82"/>
      <c r="V561" s="83"/>
      <c r="W561" s="82"/>
    </row>
    <row r="562" spans="11:23">
      <c r="K562" s="245"/>
      <c r="L562" s="83"/>
      <c r="M562" s="82"/>
      <c r="N562" s="83"/>
      <c r="O562" s="82"/>
      <c r="P562" s="83"/>
      <c r="Q562" s="82"/>
      <c r="R562" s="83"/>
      <c r="S562" s="82"/>
      <c r="T562" s="83"/>
      <c r="U562" s="82"/>
      <c r="V562" s="83"/>
      <c r="W562" s="82"/>
    </row>
    <row r="563" spans="11:23">
      <c r="K563" s="245"/>
      <c r="L563" s="83"/>
      <c r="M563" s="82"/>
      <c r="N563" s="83"/>
      <c r="O563" s="82"/>
      <c r="P563" s="83"/>
      <c r="Q563" s="82"/>
      <c r="R563" s="83"/>
      <c r="S563" s="82"/>
      <c r="T563" s="83"/>
      <c r="U563" s="82"/>
      <c r="V563" s="83"/>
      <c r="W563" s="82"/>
    </row>
    <row r="564" spans="11:23">
      <c r="K564" s="245"/>
      <c r="L564" s="83"/>
      <c r="M564" s="82"/>
      <c r="N564" s="83"/>
      <c r="O564" s="82"/>
      <c r="P564" s="83"/>
      <c r="Q564" s="82"/>
      <c r="R564" s="83"/>
      <c r="S564" s="82"/>
      <c r="T564" s="83"/>
      <c r="U564" s="82"/>
      <c r="V564" s="83"/>
      <c r="W564" s="82"/>
    </row>
    <row r="565" spans="11:23">
      <c r="K565" s="245"/>
      <c r="L565" s="83"/>
      <c r="M565" s="82"/>
      <c r="N565" s="83"/>
      <c r="O565" s="82"/>
      <c r="P565" s="83"/>
      <c r="Q565" s="82"/>
      <c r="R565" s="83"/>
      <c r="S565" s="82"/>
      <c r="T565" s="83"/>
      <c r="U565" s="82"/>
      <c r="V565" s="83"/>
      <c r="W565" s="82"/>
    </row>
    <row r="566" spans="11:23">
      <c r="K566" s="245"/>
      <c r="L566" s="83"/>
      <c r="M566" s="82"/>
      <c r="N566" s="83"/>
      <c r="O566" s="82"/>
      <c r="P566" s="83"/>
      <c r="Q566" s="82"/>
      <c r="R566" s="83"/>
      <c r="S566" s="82"/>
      <c r="T566" s="83"/>
      <c r="U566" s="82"/>
      <c r="V566" s="83"/>
      <c r="W566" s="82"/>
    </row>
    <row r="567" spans="11:23">
      <c r="K567" s="245"/>
      <c r="L567" s="83"/>
      <c r="M567" s="82"/>
      <c r="N567" s="83"/>
      <c r="O567" s="82"/>
      <c r="P567" s="83"/>
      <c r="Q567" s="82"/>
      <c r="R567" s="83"/>
      <c r="S567" s="82"/>
      <c r="T567" s="83"/>
      <c r="U567" s="82"/>
      <c r="V567" s="83"/>
      <c r="W567" s="82"/>
    </row>
    <row r="568" spans="11:23">
      <c r="K568" s="245"/>
      <c r="L568" s="83"/>
      <c r="M568" s="82"/>
      <c r="N568" s="83"/>
      <c r="O568" s="82"/>
      <c r="P568" s="83"/>
      <c r="Q568" s="82"/>
      <c r="R568" s="83"/>
      <c r="S568" s="82"/>
      <c r="T568" s="83"/>
      <c r="U568" s="82"/>
      <c r="V568" s="83"/>
      <c r="W568" s="82"/>
    </row>
    <row r="569" spans="11:23">
      <c r="K569" s="245"/>
      <c r="L569" s="83"/>
      <c r="M569" s="82"/>
      <c r="N569" s="83"/>
      <c r="O569" s="82"/>
      <c r="P569" s="83"/>
      <c r="Q569" s="82"/>
      <c r="R569" s="83"/>
      <c r="S569" s="82"/>
      <c r="T569" s="83"/>
      <c r="U569" s="82"/>
      <c r="V569" s="83"/>
      <c r="W569" s="82"/>
    </row>
    <row r="570" spans="11:23">
      <c r="K570" s="245"/>
      <c r="L570" s="83"/>
      <c r="M570" s="82"/>
      <c r="N570" s="83"/>
      <c r="O570" s="82"/>
      <c r="P570" s="83"/>
      <c r="Q570" s="82"/>
      <c r="R570" s="83"/>
      <c r="S570" s="82"/>
      <c r="T570" s="83"/>
      <c r="U570" s="82"/>
      <c r="V570" s="83"/>
      <c r="W570" s="82"/>
    </row>
    <row r="571" spans="11:23">
      <c r="K571" s="245"/>
      <c r="L571" s="83"/>
      <c r="M571" s="82"/>
      <c r="N571" s="83"/>
      <c r="O571" s="82"/>
      <c r="P571" s="83"/>
      <c r="Q571" s="82"/>
      <c r="R571" s="83"/>
      <c r="S571" s="82"/>
      <c r="T571" s="83"/>
      <c r="U571" s="82"/>
      <c r="V571" s="83"/>
      <c r="W571" s="82"/>
    </row>
    <row r="572" spans="11:23">
      <c r="K572" s="245"/>
      <c r="L572" s="83"/>
      <c r="M572" s="82"/>
      <c r="N572" s="83"/>
      <c r="O572" s="82"/>
      <c r="P572" s="83"/>
      <c r="Q572" s="82"/>
      <c r="R572" s="83"/>
      <c r="S572" s="82"/>
      <c r="T572" s="83"/>
      <c r="U572" s="82"/>
      <c r="V572" s="83"/>
      <c r="W572" s="82"/>
    </row>
    <row r="573" spans="11:23">
      <c r="K573" s="245"/>
      <c r="L573" s="83"/>
      <c r="M573" s="82"/>
      <c r="N573" s="83"/>
      <c r="O573" s="82"/>
      <c r="P573" s="83"/>
      <c r="Q573" s="82"/>
      <c r="R573" s="83"/>
      <c r="S573" s="82"/>
      <c r="T573" s="83"/>
      <c r="U573" s="82"/>
      <c r="V573" s="83"/>
      <c r="W573" s="82"/>
    </row>
    <row r="574" spans="11:23">
      <c r="K574" s="245"/>
      <c r="L574" s="83"/>
      <c r="M574" s="82"/>
      <c r="N574" s="83"/>
      <c r="O574" s="82"/>
      <c r="P574" s="83"/>
      <c r="Q574" s="82"/>
      <c r="R574" s="83"/>
      <c r="S574" s="82"/>
      <c r="T574" s="83"/>
      <c r="U574" s="82"/>
      <c r="V574" s="83"/>
      <c r="W574" s="82"/>
    </row>
    <row r="575" spans="11:23">
      <c r="K575" s="245"/>
      <c r="L575" s="83"/>
      <c r="M575" s="82"/>
      <c r="N575" s="83"/>
      <c r="O575" s="82"/>
      <c r="P575" s="83"/>
      <c r="Q575" s="82"/>
      <c r="R575" s="83"/>
      <c r="S575" s="82"/>
      <c r="T575" s="83"/>
      <c r="U575" s="82"/>
      <c r="V575" s="83"/>
      <c r="W575" s="82"/>
    </row>
    <row r="576" spans="11:23">
      <c r="K576" s="245"/>
      <c r="L576" s="83"/>
      <c r="M576" s="82"/>
      <c r="N576" s="83"/>
      <c r="O576" s="82"/>
      <c r="P576" s="83"/>
      <c r="Q576" s="82"/>
      <c r="R576" s="83"/>
      <c r="S576" s="82"/>
      <c r="T576" s="83"/>
      <c r="U576" s="82"/>
      <c r="V576" s="83"/>
      <c r="W576" s="82"/>
    </row>
    <row r="577" spans="11:23">
      <c r="K577" s="245"/>
      <c r="L577" s="83"/>
      <c r="M577" s="82"/>
      <c r="N577" s="83"/>
      <c r="O577" s="82"/>
      <c r="P577" s="83"/>
      <c r="Q577" s="82"/>
      <c r="R577" s="83"/>
      <c r="S577" s="82"/>
      <c r="T577" s="83"/>
      <c r="U577" s="82"/>
      <c r="V577" s="83"/>
      <c r="W577" s="82"/>
    </row>
    <row r="578" spans="11:23">
      <c r="K578" s="245"/>
      <c r="L578" s="83"/>
      <c r="M578" s="82"/>
      <c r="N578" s="83"/>
      <c r="O578" s="82"/>
      <c r="P578" s="83"/>
      <c r="Q578" s="82"/>
      <c r="R578" s="83"/>
      <c r="S578" s="82"/>
      <c r="T578" s="83"/>
      <c r="U578" s="82"/>
      <c r="V578" s="83"/>
      <c r="W578" s="82"/>
    </row>
    <row r="579" spans="11:23">
      <c r="K579" s="245"/>
      <c r="L579" s="83"/>
      <c r="M579" s="82"/>
      <c r="N579" s="83"/>
      <c r="O579" s="82"/>
      <c r="P579" s="83"/>
      <c r="Q579" s="82"/>
      <c r="R579" s="83"/>
      <c r="S579" s="82"/>
      <c r="T579" s="83"/>
      <c r="U579" s="82"/>
      <c r="V579" s="83"/>
      <c r="W579" s="82"/>
    </row>
    <row r="580" spans="11:23">
      <c r="K580" s="245"/>
      <c r="L580" s="83"/>
      <c r="M580" s="82"/>
      <c r="N580" s="83"/>
      <c r="O580" s="82"/>
      <c r="P580" s="83"/>
      <c r="Q580" s="82"/>
      <c r="R580" s="83"/>
      <c r="S580" s="82"/>
      <c r="T580" s="83"/>
      <c r="U580" s="82"/>
      <c r="V580" s="83"/>
      <c r="W580" s="82"/>
    </row>
    <row r="581" spans="11:23">
      <c r="K581" s="245"/>
      <c r="L581" s="83"/>
      <c r="M581" s="82"/>
      <c r="N581" s="83"/>
      <c r="O581" s="82"/>
      <c r="P581" s="83"/>
      <c r="Q581" s="82"/>
      <c r="R581" s="83"/>
      <c r="S581" s="82"/>
      <c r="T581" s="83"/>
      <c r="U581" s="82"/>
      <c r="V581" s="83"/>
      <c r="W581" s="82"/>
    </row>
    <row r="582" spans="11:23">
      <c r="K582" s="245"/>
      <c r="L582" s="83"/>
      <c r="M582" s="82"/>
      <c r="N582" s="83"/>
      <c r="O582" s="82"/>
      <c r="P582" s="83"/>
      <c r="Q582" s="82"/>
      <c r="R582" s="83"/>
      <c r="S582" s="82"/>
      <c r="T582" s="83"/>
      <c r="U582" s="82"/>
      <c r="V582" s="83"/>
      <c r="W582" s="82"/>
    </row>
    <row r="583" spans="11:23">
      <c r="K583" s="245"/>
      <c r="L583" s="83"/>
      <c r="M583" s="82"/>
      <c r="N583" s="83"/>
      <c r="O583" s="82"/>
      <c r="P583" s="83"/>
      <c r="Q583" s="82"/>
      <c r="R583" s="83"/>
      <c r="S583" s="82"/>
      <c r="T583" s="83"/>
      <c r="U583" s="82"/>
      <c r="V583" s="83"/>
      <c r="W583" s="82"/>
    </row>
    <row r="584" spans="11:23">
      <c r="K584" s="245"/>
      <c r="L584" s="83"/>
      <c r="M584" s="82"/>
      <c r="N584" s="83"/>
      <c r="O584" s="82"/>
      <c r="P584" s="83"/>
      <c r="Q584" s="82"/>
      <c r="R584" s="83"/>
      <c r="S584" s="82"/>
      <c r="T584" s="83"/>
      <c r="U584" s="82"/>
      <c r="V584" s="83"/>
      <c r="W584" s="82"/>
    </row>
    <row r="585" spans="11:23">
      <c r="K585" s="245"/>
      <c r="L585" s="83"/>
      <c r="M585" s="82"/>
      <c r="N585" s="83"/>
      <c r="O585" s="82"/>
      <c r="P585" s="83"/>
      <c r="Q585" s="82"/>
      <c r="R585" s="83"/>
      <c r="S585" s="82"/>
      <c r="T585" s="83"/>
      <c r="U585" s="82"/>
      <c r="V585" s="83"/>
      <c r="W585" s="82"/>
    </row>
    <row r="586" spans="11:23">
      <c r="K586" s="245"/>
      <c r="L586" s="83"/>
      <c r="M586" s="82"/>
      <c r="N586" s="83"/>
      <c r="O586" s="82"/>
      <c r="P586" s="83"/>
      <c r="Q586" s="82"/>
      <c r="R586" s="83"/>
      <c r="S586" s="82"/>
      <c r="T586" s="83"/>
      <c r="U586" s="82"/>
      <c r="V586" s="83"/>
      <c r="W586" s="82"/>
    </row>
    <row r="587" spans="11:23">
      <c r="K587" s="245"/>
      <c r="L587" s="83"/>
      <c r="M587" s="82"/>
      <c r="N587" s="83"/>
      <c r="O587" s="82"/>
      <c r="P587" s="83"/>
      <c r="Q587" s="82"/>
      <c r="R587" s="83"/>
      <c r="S587" s="82"/>
      <c r="T587" s="83"/>
      <c r="U587" s="82"/>
      <c r="V587" s="83"/>
      <c r="W587" s="82"/>
    </row>
    <row r="588" spans="11:23">
      <c r="K588" s="245"/>
      <c r="L588" s="83"/>
      <c r="M588" s="82"/>
      <c r="N588" s="83"/>
      <c r="O588" s="82"/>
      <c r="P588" s="83"/>
      <c r="Q588" s="82"/>
      <c r="R588" s="83"/>
      <c r="S588" s="82"/>
      <c r="T588" s="83"/>
      <c r="U588" s="82"/>
      <c r="V588" s="83"/>
      <c r="W588" s="82"/>
    </row>
    <row r="589" spans="11:23">
      <c r="K589" s="245"/>
      <c r="L589" s="83"/>
      <c r="M589" s="82"/>
      <c r="N589" s="83"/>
      <c r="O589" s="82"/>
      <c r="P589" s="83"/>
      <c r="Q589" s="82"/>
      <c r="R589" s="83"/>
      <c r="S589" s="82"/>
      <c r="T589" s="83"/>
      <c r="U589" s="82"/>
      <c r="V589" s="83"/>
      <c r="W589" s="82"/>
    </row>
    <row r="590" spans="11:23">
      <c r="K590" s="245"/>
      <c r="L590" s="83"/>
      <c r="M590" s="82"/>
      <c r="N590" s="83"/>
      <c r="O590" s="82"/>
      <c r="P590" s="83"/>
      <c r="Q590" s="82"/>
      <c r="R590" s="83"/>
      <c r="S590" s="82"/>
      <c r="T590" s="83"/>
      <c r="U590" s="82"/>
      <c r="V590" s="83"/>
      <c r="W590" s="82"/>
    </row>
    <row r="591" spans="11:23">
      <c r="K591" s="245"/>
      <c r="L591" s="83"/>
      <c r="M591" s="82"/>
      <c r="N591" s="83"/>
      <c r="O591" s="82"/>
      <c r="P591" s="83"/>
      <c r="Q591" s="82"/>
      <c r="R591" s="83"/>
      <c r="S591" s="82"/>
      <c r="T591" s="83"/>
      <c r="U591" s="82"/>
      <c r="V591" s="83"/>
      <c r="W591" s="82"/>
    </row>
    <row r="592" spans="11:23">
      <c r="K592" s="245"/>
      <c r="L592" s="83"/>
      <c r="M592" s="82"/>
      <c r="N592" s="83"/>
      <c r="O592" s="82"/>
      <c r="P592" s="83"/>
      <c r="Q592" s="82"/>
      <c r="R592" s="83"/>
      <c r="S592" s="82"/>
      <c r="T592" s="83"/>
      <c r="U592" s="82"/>
      <c r="V592" s="83"/>
      <c r="W592" s="82"/>
    </row>
    <row r="593" spans="11:23">
      <c r="K593" s="245"/>
      <c r="L593" s="83"/>
      <c r="M593" s="82"/>
      <c r="N593" s="83"/>
      <c r="O593" s="82"/>
      <c r="P593" s="83"/>
      <c r="Q593" s="82"/>
      <c r="R593" s="83"/>
      <c r="S593" s="82"/>
      <c r="T593" s="83"/>
      <c r="U593" s="82"/>
      <c r="V593" s="83"/>
      <c r="W593" s="82"/>
    </row>
    <row r="594" spans="11:23">
      <c r="K594" s="245"/>
      <c r="L594" s="83"/>
      <c r="M594" s="82"/>
      <c r="N594" s="83"/>
      <c r="O594" s="82"/>
      <c r="P594" s="83"/>
      <c r="Q594" s="82"/>
      <c r="R594" s="83"/>
      <c r="S594" s="82"/>
      <c r="T594" s="83"/>
      <c r="U594" s="82"/>
      <c r="V594" s="83"/>
      <c r="W594" s="82"/>
    </row>
    <row r="595" spans="11:23">
      <c r="K595" s="245"/>
      <c r="L595" s="83"/>
      <c r="M595" s="82"/>
      <c r="N595" s="83"/>
      <c r="O595" s="82"/>
      <c r="P595" s="83"/>
      <c r="Q595" s="82"/>
      <c r="R595" s="83"/>
      <c r="S595" s="82"/>
      <c r="T595" s="83"/>
      <c r="U595" s="82"/>
      <c r="V595" s="83"/>
      <c r="W595" s="82"/>
    </row>
    <row r="596" spans="11:23">
      <c r="K596" s="245"/>
      <c r="L596" s="83"/>
      <c r="M596" s="82"/>
      <c r="N596" s="83"/>
      <c r="O596" s="82"/>
      <c r="P596" s="83"/>
      <c r="Q596" s="82"/>
      <c r="R596" s="83"/>
      <c r="S596" s="82"/>
      <c r="T596" s="83"/>
      <c r="U596" s="82"/>
      <c r="V596" s="83"/>
      <c r="W596" s="82"/>
    </row>
    <row r="597" spans="11:23">
      <c r="K597" s="245"/>
      <c r="L597" s="83"/>
      <c r="M597" s="82"/>
      <c r="N597" s="83"/>
      <c r="O597" s="82"/>
      <c r="P597" s="83"/>
      <c r="Q597" s="82"/>
      <c r="R597" s="83"/>
      <c r="S597" s="82"/>
      <c r="T597" s="83"/>
      <c r="U597" s="82"/>
      <c r="V597" s="83"/>
      <c r="W597" s="82"/>
    </row>
    <row r="598" spans="11:23">
      <c r="K598" s="245"/>
      <c r="L598" s="83"/>
      <c r="M598" s="82"/>
      <c r="N598" s="83"/>
      <c r="O598" s="82"/>
      <c r="P598" s="83"/>
      <c r="Q598" s="82"/>
      <c r="R598" s="83"/>
      <c r="S598" s="82"/>
      <c r="T598" s="83"/>
      <c r="U598" s="82"/>
      <c r="V598" s="83"/>
      <c r="W598" s="82"/>
    </row>
    <row r="599" spans="11:23">
      <c r="K599" s="245"/>
      <c r="L599" s="83"/>
      <c r="M599" s="82"/>
      <c r="N599" s="83"/>
      <c r="O599" s="82"/>
      <c r="P599" s="83"/>
      <c r="Q599" s="82"/>
      <c r="R599" s="83"/>
      <c r="S599" s="82"/>
      <c r="T599" s="83"/>
      <c r="U599" s="82"/>
      <c r="V599" s="83"/>
      <c r="W599" s="82"/>
    </row>
    <row r="600" spans="11:23">
      <c r="K600" s="245"/>
      <c r="L600" s="83"/>
      <c r="M600" s="82"/>
      <c r="N600" s="83"/>
      <c r="O600" s="82"/>
      <c r="P600" s="83"/>
      <c r="Q600" s="82"/>
      <c r="R600" s="83"/>
      <c r="S600" s="82"/>
      <c r="T600" s="83"/>
      <c r="U600" s="82"/>
      <c r="V600" s="83"/>
      <c r="W600" s="82"/>
    </row>
    <row r="601" spans="11:23">
      <c r="K601" s="245"/>
      <c r="L601" s="83"/>
      <c r="M601" s="82"/>
      <c r="N601" s="83"/>
      <c r="O601" s="82"/>
      <c r="P601" s="83"/>
      <c r="Q601" s="82"/>
      <c r="R601" s="83"/>
      <c r="S601" s="82"/>
      <c r="T601" s="83"/>
      <c r="U601" s="82"/>
      <c r="V601" s="83"/>
      <c r="W601" s="82"/>
    </row>
    <row r="602" spans="11:23">
      <c r="K602" s="245"/>
      <c r="L602" s="83"/>
      <c r="M602" s="82"/>
      <c r="N602" s="83"/>
      <c r="O602" s="82"/>
      <c r="P602" s="83"/>
      <c r="Q602" s="82"/>
      <c r="R602" s="83"/>
      <c r="S602" s="82"/>
      <c r="T602" s="83"/>
      <c r="U602" s="82"/>
      <c r="V602" s="83"/>
      <c r="W602" s="82"/>
    </row>
    <row r="603" spans="11:23">
      <c r="K603" s="245"/>
      <c r="L603" s="83"/>
      <c r="M603" s="82"/>
      <c r="N603" s="83"/>
      <c r="O603" s="82"/>
      <c r="P603" s="83"/>
      <c r="Q603" s="82"/>
      <c r="R603" s="83"/>
      <c r="S603" s="82"/>
      <c r="T603" s="83"/>
      <c r="U603" s="82"/>
      <c r="V603" s="83"/>
      <c r="W603" s="82"/>
    </row>
    <row r="604" spans="11:23">
      <c r="K604" s="245"/>
      <c r="L604" s="83"/>
      <c r="M604" s="82"/>
      <c r="N604" s="83"/>
      <c r="O604" s="82"/>
      <c r="P604" s="83"/>
      <c r="Q604" s="82"/>
      <c r="R604" s="83"/>
      <c r="S604" s="82"/>
      <c r="T604" s="83"/>
      <c r="U604" s="82"/>
      <c r="V604" s="83"/>
      <c r="W604" s="82"/>
    </row>
    <row r="605" spans="11:23">
      <c r="K605" s="245"/>
      <c r="L605" s="83"/>
      <c r="M605" s="82"/>
      <c r="N605" s="83"/>
      <c r="O605" s="82"/>
      <c r="P605" s="83"/>
      <c r="Q605" s="82"/>
      <c r="R605" s="83"/>
      <c r="S605" s="82"/>
      <c r="T605" s="83"/>
      <c r="U605" s="82"/>
      <c r="V605" s="83"/>
      <c r="W605" s="82"/>
    </row>
    <row r="606" spans="11:23">
      <c r="K606" s="245"/>
      <c r="L606" s="83"/>
      <c r="M606" s="82"/>
      <c r="N606" s="83"/>
      <c r="O606" s="82"/>
      <c r="P606" s="83"/>
      <c r="Q606" s="82"/>
      <c r="R606" s="83"/>
      <c r="S606" s="82"/>
      <c r="T606" s="83"/>
      <c r="U606" s="82"/>
      <c r="V606" s="83"/>
      <c r="W606" s="82"/>
    </row>
    <row r="607" spans="11:23">
      <c r="K607" s="245"/>
      <c r="L607" s="83"/>
      <c r="M607" s="82"/>
      <c r="N607" s="83"/>
      <c r="O607" s="82"/>
      <c r="P607" s="83"/>
      <c r="Q607" s="82"/>
      <c r="R607" s="83"/>
      <c r="S607" s="82"/>
      <c r="T607" s="83"/>
      <c r="U607" s="82"/>
      <c r="V607" s="83"/>
      <c r="W607" s="82"/>
    </row>
    <row r="608" spans="11:23">
      <c r="K608" s="245"/>
      <c r="L608" s="83"/>
      <c r="M608" s="82"/>
      <c r="N608" s="83"/>
      <c r="O608" s="82"/>
      <c r="P608" s="83"/>
      <c r="Q608" s="82"/>
      <c r="R608" s="83"/>
      <c r="S608" s="82"/>
      <c r="T608" s="83"/>
      <c r="U608" s="82"/>
      <c r="V608" s="83"/>
      <c r="W608" s="82"/>
    </row>
    <row r="609" spans="11:23">
      <c r="K609" s="245"/>
      <c r="L609" s="83"/>
      <c r="M609" s="82"/>
      <c r="N609" s="83"/>
      <c r="O609" s="82"/>
      <c r="P609" s="83"/>
      <c r="Q609" s="82"/>
      <c r="R609" s="83"/>
      <c r="S609" s="82"/>
      <c r="T609" s="83"/>
      <c r="U609" s="82"/>
      <c r="V609" s="83"/>
      <c r="W609" s="82"/>
    </row>
    <row r="610" spans="11:23">
      <c r="K610" s="245"/>
      <c r="L610" s="83"/>
      <c r="M610" s="82"/>
      <c r="N610" s="83"/>
      <c r="O610" s="82"/>
      <c r="P610" s="83"/>
      <c r="Q610" s="82"/>
      <c r="R610" s="83"/>
      <c r="S610" s="82"/>
      <c r="T610" s="83"/>
      <c r="U610" s="82"/>
      <c r="V610" s="83"/>
      <c r="W610" s="82"/>
    </row>
    <row r="611" spans="11:23">
      <c r="K611" s="245"/>
      <c r="L611" s="83"/>
      <c r="M611" s="82"/>
      <c r="N611" s="83"/>
      <c r="O611" s="82"/>
      <c r="P611" s="83"/>
      <c r="Q611" s="82"/>
      <c r="R611" s="83"/>
      <c r="S611" s="82"/>
      <c r="T611" s="83"/>
      <c r="U611" s="82"/>
      <c r="V611" s="83"/>
      <c r="W611" s="82"/>
    </row>
    <row r="612" spans="11:23">
      <c r="K612" s="245"/>
      <c r="L612" s="83"/>
      <c r="M612" s="82"/>
      <c r="N612" s="83"/>
      <c r="O612" s="82"/>
      <c r="P612" s="83"/>
      <c r="Q612" s="82"/>
      <c r="R612" s="83"/>
      <c r="S612" s="82"/>
      <c r="T612" s="83"/>
      <c r="U612" s="82"/>
      <c r="V612" s="83"/>
      <c r="W612" s="82"/>
    </row>
    <row r="613" spans="11:23">
      <c r="K613" s="245"/>
      <c r="L613" s="83"/>
      <c r="M613" s="82"/>
      <c r="N613" s="83"/>
      <c r="O613" s="82"/>
      <c r="P613" s="83"/>
      <c r="Q613" s="82"/>
      <c r="R613" s="83"/>
      <c r="S613" s="82"/>
      <c r="T613" s="83"/>
      <c r="U613" s="82"/>
      <c r="V613" s="83"/>
      <c r="W613" s="82"/>
    </row>
    <row r="614" spans="11:23">
      <c r="K614" s="245"/>
      <c r="L614" s="83"/>
      <c r="M614" s="82"/>
      <c r="N614" s="83"/>
      <c r="O614" s="82"/>
      <c r="P614" s="83"/>
      <c r="Q614" s="82"/>
      <c r="R614" s="83"/>
      <c r="S614" s="82"/>
      <c r="T614" s="83"/>
      <c r="U614" s="82"/>
      <c r="V614" s="83"/>
      <c r="W614" s="82"/>
    </row>
    <row r="615" spans="11:23">
      <c r="K615" s="245"/>
      <c r="L615" s="83"/>
      <c r="M615" s="82"/>
      <c r="N615" s="83"/>
      <c r="O615" s="82"/>
      <c r="P615" s="83"/>
      <c r="Q615" s="82"/>
      <c r="R615" s="83"/>
      <c r="S615" s="82"/>
      <c r="T615" s="83"/>
      <c r="U615" s="82"/>
      <c r="V615" s="83"/>
      <c r="W615" s="82"/>
    </row>
    <row r="616" spans="11:23">
      <c r="K616" s="245"/>
      <c r="L616" s="83"/>
      <c r="M616" s="82"/>
      <c r="N616" s="83"/>
      <c r="O616" s="82"/>
      <c r="P616" s="83"/>
      <c r="Q616" s="82"/>
      <c r="R616" s="83"/>
      <c r="S616" s="82"/>
      <c r="T616" s="83"/>
      <c r="U616" s="82"/>
      <c r="V616" s="83"/>
      <c r="W616" s="82"/>
    </row>
    <row r="617" spans="11:23">
      <c r="K617" s="245"/>
      <c r="L617" s="83"/>
      <c r="M617" s="82"/>
      <c r="N617" s="83"/>
      <c r="O617" s="82"/>
      <c r="P617" s="83"/>
      <c r="Q617" s="82"/>
      <c r="R617" s="83"/>
      <c r="S617" s="82"/>
      <c r="T617" s="83"/>
      <c r="U617" s="82"/>
      <c r="V617" s="83"/>
      <c r="W617" s="82"/>
    </row>
    <row r="618" spans="11:23">
      <c r="K618" s="245"/>
      <c r="L618" s="83"/>
      <c r="M618" s="82"/>
      <c r="N618" s="83"/>
      <c r="O618" s="82"/>
      <c r="P618" s="83"/>
      <c r="Q618" s="82"/>
      <c r="R618" s="83"/>
      <c r="S618" s="82"/>
      <c r="T618" s="83"/>
      <c r="U618" s="82"/>
      <c r="V618" s="83"/>
      <c r="W618" s="82"/>
    </row>
    <row r="619" spans="11:23">
      <c r="K619" s="245"/>
      <c r="L619" s="83"/>
      <c r="M619" s="82"/>
      <c r="N619" s="83"/>
      <c r="O619" s="82"/>
      <c r="P619" s="83"/>
      <c r="Q619" s="82"/>
      <c r="R619" s="83"/>
      <c r="S619" s="82"/>
      <c r="T619" s="83"/>
      <c r="U619" s="82"/>
      <c r="V619" s="83"/>
      <c r="W619" s="82"/>
    </row>
    <row r="620" spans="11:23">
      <c r="K620" s="245"/>
      <c r="L620" s="83"/>
      <c r="M620" s="82"/>
      <c r="N620" s="83"/>
      <c r="O620" s="82"/>
      <c r="P620" s="83"/>
      <c r="Q620" s="82"/>
      <c r="R620" s="83"/>
      <c r="S620" s="82"/>
      <c r="T620" s="83"/>
      <c r="U620" s="82"/>
      <c r="V620" s="83"/>
      <c r="W620" s="82"/>
    </row>
    <row r="621" spans="11:23">
      <c r="K621" s="245"/>
      <c r="L621" s="83"/>
      <c r="M621" s="82"/>
      <c r="N621" s="83"/>
      <c r="O621" s="82"/>
      <c r="P621" s="83"/>
      <c r="Q621" s="82"/>
      <c r="R621" s="83"/>
      <c r="S621" s="82"/>
      <c r="T621" s="83"/>
      <c r="U621" s="82"/>
      <c r="V621" s="83"/>
      <c r="W621" s="82"/>
    </row>
    <row r="622" spans="11:23">
      <c r="K622" s="245"/>
      <c r="L622" s="83"/>
      <c r="M622" s="82"/>
      <c r="N622" s="83"/>
      <c r="O622" s="82"/>
      <c r="P622" s="83"/>
      <c r="Q622" s="82"/>
      <c r="R622" s="83"/>
      <c r="S622" s="82"/>
      <c r="T622" s="83"/>
      <c r="U622" s="82"/>
      <c r="V622" s="83"/>
      <c r="W622" s="82"/>
    </row>
    <row r="623" spans="11:23">
      <c r="K623" s="245"/>
      <c r="L623" s="83"/>
      <c r="M623" s="82"/>
      <c r="N623" s="83"/>
      <c r="O623" s="82"/>
      <c r="P623" s="83"/>
      <c r="Q623" s="82"/>
      <c r="R623" s="83"/>
      <c r="S623" s="82"/>
      <c r="T623" s="83"/>
      <c r="U623" s="82"/>
      <c r="V623" s="83"/>
      <c r="W623" s="82"/>
    </row>
    <row r="624" spans="11:23">
      <c r="K624" s="245"/>
      <c r="L624" s="83"/>
      <c r="M624" s="82"/>
      <c r="N624" s="83"/>
      <c r="O624" s="82"/>
      <c r="P624" s="83"/>
      <c r="Q624" s="82"/>
      <c r="R624" s="83"/>
      <c r="S624" s="82"/>
      <c r="T624" s="83"/>
      <c r="U624" s="82"/>
      <c r="V624" s="83"/>
      <c r="W624" s="82"/>
    </row>
    <row r="625" spans="11:23">
      <c r="K625" s="245"/>
      <c r="L625" s="83"/>
      <c r="M625" s="82"/>
      <c r="N625" s="83"/>
      <c r="O625" s="82"/>
      <c r="P625" s="83"/>
      <c r="Q625" s="82"/>
      <c r="R625" s="83"/>
      <c r="S625" s="82"/>
      <c r="T625" s="83"/>
      <c r="U625" s="82"/>
      <c r="V625" s="83"/>
      <c r="W625" s="82"/>
    </row>
    <row r="626" spans="11:23">
      <c r="K626" s="245"/>
      <c r="L626" s="83"/>
      <c r="M626" s="82"/>
      <c r="N626" s="83"/>
      <c r="O626" s="82"/>
      <c r="P626" s="83"/>
      <c r="Q626" s="82"/>
      <c r="R626" s="83"/>
      <c r="S626" s="82"/>
      <c r="T626" s="83"/>
      <c r="U626" s="82"/>
      <c r="V626" s="83"/>
      <c r="W626" s="82"/>
    </row>
    <row r="627" spans="11:23">
      <c r="K627" s="245"/>
      <c r="L627" s="83"/>
      <c r="M627" s="82"/>
      <c r="N627" s="83"/>
      <c r="O627" s="82"/>
      <c r="P627" s="83"/>
      <c r="Q627" s="82"/>
      <c r="R627" s="83"/>
      <c r="S627" s="82"/>
      <c r="T627" s="83"/>
      <c r="U627" s="82"/>
      <c r="V627" s="83"/>
      <c r="W627" s="82"/>
    </row>
    <row r="628" spans="11:23">
      <c r="K628" s="245"/>
      <c r="L628" s="83"/>
      <c r="M628" s="82"/>
      <c r="N628" s="83"/>
      <c r="O628" s="82"/>
      <c r="P628" s="83"/>
      <c r="Q628" s="82"/>
      <c r="R628" s="83"/>
      <c r="S628" s="82"/>
      <c r="T628" s="83"/>
      <c r="U628" s="82"/>
      <c r="V628" s="83"/>
      <c r="W628" s="82"/>
    </row>
    <row r="629" spans="11:23">
      <c r="K629" s="245"/>
      <c r="L629" s="83"/>
      <c r="M629" s="82"/>
      <c r="N629" s="83"/>
      <c r="O629" s="82"/>
      <c r="P629" s="83"/>
      <c r="Q629" s="82"/>
      <c r="R629" s="83"/>
      <c r="S629" s="82"/>
      <c r="T629" s="83"/>
      <c r="U629" s="82"/>
      <c r="V629" s="83"/>
      <c r="W629" s="82"/>
    </row>
    <row r="630" spans="11:23">
      <c r="K630" s="245"/>
      <c r="L630" s="83"/>
      <c r="M630" s="82"/>
      <c r="N630" s="83"/>
      <c r="O630" s="82"/>
      <c r="P630" s="83"/>
      <c r="Q630" s="82"/>
      <c r="R630" s="83"/>
      <c r="S630" s="82"/>
      <c r="T630" s="83"/>
      <c r="U630" s="82"/>
      <c r="V630" s="83"/>
      <c r="W630" s="82"/>
    </row>
    <row r="631" spans="11:23">
      <c r="K631" s="245"/>
      <c r="L631" s="83"/>
      <c r="M631" s="82"/>
      <c r="N631" s="83"/>
      <c r="O631" s="82"/>
      <c r="P631" s="83"/>
      <c r="Q631" s="82"/>
      <c r="R631" s="83"/>
      <c r="S631" s="82"/>
      <c r="T631" s="83"/>
      <c r="U631" s="82"/>
      <c r="V631" s="83"/>
      <c r="W631" s="82"/>
    </row>
    <row r="632" spans="11:23">
      <c r="K632" s="245"/>
      <c r="L632" s="83"/>
      <c r="M632" s="82"/>
      <c r="N632" s="83"/>
      <c r="O632" s="82"/>
      <c r="P632" s="83"/>
      <c r="Q632" s="82"/>
      <c r="R632" s="83"/>
      <c r="S632" s="82"/>
      <c r="T632" s="83"/>
      <c r="U632" s="82"/>
      <c r="V632" s="83"/>
      <c r="W632" s="82"/>
    </row>
    <row r="633" spans="11:23">
      <c r="K633" s="245"/>
      <c r="L633" s="83"/>
      <c r="M633" s="82"/>
      <c r="N633" s="83"/>
      <c r="O633" s="82"/>
      <c r="P633" s="83"/>
      <c r="Q633" s="82"/>
      <c r="R633" s="83"/>
      <c r="S633" s="82"/>
      <c r="T633" s="83"/>
      <c r="U633" s="82"/>
      <c r="V633" s="83"/>
      <c r="W633" s="82"/>
    </row>
    <row r="634" spans="11:23">
      <c r="K634" s="245"/>
      <c r="L634" s="83"/>
      <c r="M634" s="82"/>
      <c r="N634" s="83"/>
      <c r="O634" s="82"/>
      <c r="P634" s="83"/>
      <c r="Q634" s="82"/>
      <c r="R634" s="83"/>
      <c r="S634" s="82"/>
      <c r="T634" s="83"/>
      <c r="U634" s="82"/>
      <c r="V634" s="83"/>
      <c r="W634" s="82"/>
    </row>
    <row r="635" spans="11:23">
      <c r="K635" s="245"/>
      <c r="L635" s="83"/>
      <c r="M635" s="82"/>
      <c r="N635" s="83"/>
      <c r="O635" s="82"/>
      <c r="P635" s="83"/>
      <c r="Q635" s="82"/>
      <c r="R635" s="83"/>
      <c r="S635" s="82"/>
      <c r="T635" s="83"/>
      <c r="U635" s="82"/>
      <c r="V635" s="83"/>
      <c r="W635" s="82"/>
    </row>
    <row r="636" spans="11:23">
      <c r="K636" s="245"/>
      <c r="L636" s="83"/>
      <c r="M636" s="82"/>
      <c r="N636" s="83"/>
      <c r="O636" s="82"/>
      <c r="P636" s="83"/>
      <c r="Q636" s="82"/>
      <c r="R636" s="83"/>
      <c r="S636" s="82"/>
      <c r="T636" s="83"/>
      <c r="U636" s="82"/>
      <c r="V636" s="83"/>
      <c r="W636" s="82"/>
    </row>
    <row r="637" spans="11:23">
      <c r="K637" s="245"/>
      <c r="L637" s="83"/>
      <c r="M637" s="82"/>
      <c r="N637" s="83"/>
      <c r="O637" s="82"/>
      <c r="P637" s="83"/>
      <c r="Q637" s="82"/>
      <c r="R637" s="83"/>
      <c r="S637" s="82"/>
      <c r="T637" s="83"/>
      <c r="U637" s="82"/>
      <c r="V637" s="83"/>
      <c r="W637" s="82"/>
    </row>
    <row r="638" spans="11:23">
      <c r="K638" s="245"/>
      <c r="L638" s="83"/>
      <c r="M638" s="82"/>
      <c r="N638" s="83"/>
      <c r="O638" s="82"/>
      <c r="P638" s="83"/>
      <c r="Q638" s="82"/>
      <c r="R638" s="83"/>
      <c r="S638" s="82"/>
      <c r="T638" s="83"/>
      <c r="U638" s="82"/>
      <c r="V638" s="83"/>
      <c r="W638" s="82"/>
    </row>
    <row r="639" spans="11:23">
      <c r="K639" s="245"/>
      <c r="L639" s="83"/>
      <c r="M639" s="82"/>
      <c r="N639" s="83"/>
      <c r="O639" s="82"/>
      <c r="P639" s="83"/>
      <c r="Q639" s="82"/>
      <c r="R639" s="83"/>
      <c r="S639" s="82"/>
      <c r="T639" s="83"/>
      <c r="U639" s="82"/>
      <c r="V639" s="83"/>
      <c r="W639" s="82"/>
    </row>
    <row r="640" spans="11:23">
      <c r="K640" s="245"/>
      <c r="L640" s="83"/>
      <c r="M640" s="82"/>
      <c r="N640" s="83"/>
      <c r="O640" s="82"/>
      <c r="P640" s="83"/>
      <c r="Q640" s="82"/>
      <c r="R640" s="83"/>
      <c r="S640" s="82"/>
      <c r="T640" s="83"/>
      <c r="U640" s="82"/>
      <c r="V640" s="83"/>
      <c r="W640" s="82"/>
    </row>
    <row r="641" spans="11:23">
      <c r="K641" s="245"/>
      <c r="L641" s="83"/>
      <c r="M641" s="82"/>
      <c r="N641" s="83"/>
      <c r="O641" s="82"/>
      <c r="P641" s="83"/>
      <c r="Q641" s="82"/>
      <c r="R641" s="83"/>
      <c r="S641" s="82"/>
      <c r="T641" s="83"/>
      <c r="U641" s="82"/>
      <c r="V641" s="83"/>
      <c r="W641" s="82"/>
    </row>
    <row r="642" spans="11:23">
      <c r="K642" s="245"/>
      <c r="L642" s="83"/>
      <c r="M642" s="82"/>
      <c r="N642" s="83"/>
      <c r="O642" s="82"/>
      <c r="P642" s="83"/>
      <c r="Q642" s="82"/>
      <c r="R642" s="83"/>
      <c r="S642" s="82"/>
      <c r="T642" s="83"/>
      <c r="U642" s="82"/>
      <c r="V642" s="83"/>
      <c r="W642" s="82"/>
    </row>
    <row r="643" spans="11:23">
      <c r="K643" s="245"/>
      <c r="L643" s="83"/>
      <c r="M643" s="82"/>
      <c r="N643" s="83"/>
      <c r="O643" s="82"/>
      <c r="P643" s="83"/>
      <c r="Q643" s="82"/>
      <c r="R643" s="83"/>
      <c r="S643" s="82"/>
      <c r="T643" s="83"/>
      <c r="U643" s="82"/>
      <c r="V643" s="83"/>
      <c r="W643" s="82"/>
    </row>
    <row r="644" spans="11:23">
      <c r="K644" s="245"/>
      <c r="L644" s="83"/>
      <c r="M644" s="82"/>
      <c r="N644" s="83"/>
      <c r="O644" s="82"/>
      <c r="P644" s="83"/>
      <c r="Q644" s="82"/>
      <c r="R644" s="83"/>
      <c r="S644" s="82"/>
      <c r="T644" s="83"/>
      <c r="U644" s="82"/>
      <c r="V644" s="83"/>
      <c r="W644" s="82"/>
    </row>
    <row r="645" spans="11:23">
      <c r="K645" s="245"/>
      <c r="L645" s="83"/>
      <c r="M645" s="82"/>
      <c r="N645" s="83"/>
      <c r="O645" s="82"/>
      <c r="P645" s="83"/>
      <c r="Q645" s="82"/>
      <c r="R645" s="83"/>
      <c r="S645" s="82"/>
      <c r="T645" s="83"/>
      <c r="U645" s="82"/>
      <c r="V645" s="83"/>
      <c r="W645" s="82"/>
    </row>
    <row r="646" spans="11:23">
      <c r="K646" s="245"/>
      <c r="L646" s="83"/>
      <c r="M646" s="82"/>
      <c r="N646" s="83"/>
      <c r="O646" s="82"/>
      <c r="P646" s="83"/>
      <c r="Q646" s="82"/>
      <c r="R646" s="83"/>
      <c r="S646" s="82"/>
      <c r="T646" s="83"/>
      <c r="U646" s="82"/>
      <c r="V646" s="83"/>
      <c r="W646" s="82"/>
    </row>
    <row r="647" spans="11:23">
      <c r="K647" s="245"/>
      <c r="L647" s="83"/>
      <c r="M647" s="82"/>
      <c r="N647" s="83"/>
      <c r="O647" s="82"/>
      <c r="P647" s="83"/>
      <c r="Q647" s="82"/>
      <c r="R647" s="83"/>
      <c r="S647" s="82"/>
      <c r="T647" s="83"/>
      <c r="U647" s="82"/>
      <c r="V647" s="83"/>
      <c r="W647" s="82"/>
    </row>
    <row r="648" spans="11:23">
      <c r="K648" s="245"/>
      <c r="L648" s="83"/>
      <c r="M648" s="82"/>
      <c r="N648" s="83"/>
      <c r="O648" s="82"/>
      <c r="P648" s="83"/>
      <c r="Q648" s="82"/>
      <c r="R648" s="83"/>
      <c r="S648" s="82"/>
      <c r="T648" s="83"/>
      <c r="U648" s="82"/>
      <c r="V648" s="83"/>
      <c r="W648" s="82"/>
    </row>
    <row r="649" spans="11:23">
      <c r="K649" s="245"/>
      <c r="L649" s="83"/>
      <c r="M649" s="82"/>
      <c r="N649" s="83"/>
      <c r="O649" s="82"/>
      <c r="P649" s="83"/>
      <c r="Q649" s="82"/>
      <c r="R649" s="83"/>
      <c r="S649" s="82"/>
      <c r="T649" s="83"/>
      <c r="U649" s="82"/>
      <c r="V649" s="83"/>
      <c r="W649" s="82"/>
    </row>
    <row r="650" spans="11:23">
      <c r="K650" s="245"/>
      <c r="L650" s="83"/>
      <c r="M650" s="82"/>
      <c r="N650" s="83"/>
      <c r="O650" s="82"/>
      <c r="P650" s="83"/>
      <c r="Q650" s="82"/>
      <c r="R650" s="83"/>
      <c r="S650" s="82"/>
      <c r="T650" s="83"/>
      <c r="U650" s="82"/>
      <c r="V650" s="83"/>
      <c r="W650" s="82"/>
    </row>
    <row r="651" spans="11:23">
      <c r="K651" s="245"/>
      <c r="L651" s="83"/>
      <c r="M651" s="82"/>
      <c r="N651" s="83"/>
      <c r="O651" s="82"/>
      <c r="P651" s="83"/>
      <c r="Q651" s="82"/>
      <c r="R651" s="83"/>
      <c r="S651" s="82"/>
      <c r="T651" s="83"/>
      <c r="U651" s="82"/>
      <c r="V651" s="83"/>
      <c r="W651" s="82"/>
    </row>
    <row r="652" spans="11:23">
      <c r="K652" s="245"/>
      <c r="L652" s="83"/>
      <c r="M652" s="82"/>
      <c r="N652" s="83"/>
      <c r="O652" s="82"/>
      <c r="P652" s="83"/>
      <c r="Q652" s="82"/>
      <c r="R652" s="83"/>
      <c r="S652" s="82"/>
      <c r="T652" s="83"/>
      <c r="U652" s="82"/>
      <c r="V652" s="83"/>
      <c r="W652" s="82"/>
    </row>
    <row r="653" spans="11:23">
      <c r="K653" s="245"/>
      <c r="L653" s="83"/>
      <c r="M653" s="82"/>
      <c r="N653" s="83"/>
      <c r="O653" s="82"/>
      <c r="P653" s="83"/>
      <c r="Q653" s="82"/>
      <c r="R653" s="83"/>
      <c r="S653" s="82"/>
      <c r="T653" s="83"/>
      <c r="U653" s="82"/>
      <c r="V653" s="83"/>
      <c r="W653" s="82"/>
    </row>
    <row r="654" spans="11:23">
      <c r="K654" s="245"/>
      <c r="L654" s="83"/>
      <c r="M654" s="82"/>
      <c r="N654" s="83"/>
      <c r="O654" s="82"/>
      <c r="P654" s="83"/>
      <c r="Q654" s="82"/>
      <c r="R654" s="83"/>
      <c r="S654" s="82"/>
      <c r="T654" s="83"/>
      <c r="U654" s="82"/>
      <c r="V654" s="83"/>
      <c r="W654" s="82"/>
    </row>
    <row r="655" spans="11:23">
      <c r="K655" s="245"/>
      <c r="L655" s="83"/>
      <c r="M655" s="82"/>
      <c r="N655" s="83"/>
      <c r="O655" s="82"/>
      <c r="P655" s="83"/>
      <c r="Q655" s="82"/>
      <c r="R655" s="83"/>
      <c r="S655" s="82"/>
      <c r="T655" s="83"/>
      <c r="U655" s="82"/>
      <c r="V655" s="83"/>
      <c r="W655" s="82"/>
    </row>
    <row r="656" spans="11:23">
      <c r="K656" s="245"/>
      <c r="L656" s="83"/>
      <c r="M656" s="82"/>
      <c r="N656" s="83"/>
      <c r="O656" s="82"/>
      <c r="P656" s="83"/>
      <c r="Q656" s="82"/>
      <c r="R656" s="83"/>
      <c r="S656" s="82"/>
      <c r="T656" s="83"/>
      <c r="U656" s="82"/>
      <c r="V656" s="83"/>
      <c r="W656" s="82"/>
    </row>
    <row r="657" spans="11:23">
      <c r="K657" s="245"/>
      <c r="L657" s="83"/>
      <c r="M657" s="82"/>
      <c r="N657" s="83"/>
      <c r="O657" s="82"/>
      <c r="P657" s="83"/>
      <c r="Q657" s="82"/>
      <c r="R657" s="83"/>
      <c r="S657" s="82"/>
      <c r="T657" s="83"/>
      <c r="U657" s="82"/>
      <c r="V657" s="83"/>
      <c r="W657" s="82"/>
    </row>
    <row r="658" spans="11:23">
      <c r="K658" s="245"/>
      <c r="L658" s="83"/>
      <c r="M658" s="82"/>
      <c r="N658" s="83"/>
      <c r="O658" s="82"/>
      <c r="P658" s="83"/>
      <c r="Q658" s="82"/>
      <c r="R658" s="83"/>
      <c r="S658" s="82"/>
      <c r="T658" s="83"/>
      <c r="U658" s="82"/>
      <c r="V658" s="83"/>
      <c r="W658" s="82"/>
    </row>
    <row r="659" spans="11:23">
      <c r="K659" s="245"/>
      <c r="L659" s="83"/>
      <c r="M659" s="82"/>
      <c r="N659" s="83"/>
      <c r="O659" s="82"/>
      <c r="P659" s="83"/>
      <c r="Q659" s="82"/>
      <c r="R659" s="83"/>
      <c r="S659" s="82"/>
      <c r="T659" s="83"/>
      <c r="U659" s="82"/>
      <c r="V659" s="83"/>
      <c r="W659" s="82"/>
    </row>
    <row r="660" spans="11:23">
      <c r="K660" s="245"/>
      <c r="L660" s="83"/>
      <c r="M660" s="82"/>
      <c r="N660" s="83"/>
      <c r="O660" s="82"/>
      <c r="P660" s="83"/>
      <c r="Q660" s="82"/>
      <c r="R660" s="83"/>
      <c r="S660" s="82"/>
      <c r="T660" s="83"/>
      <c r="U660" s="82"/>
      <c r="V660" s="83"/>
      <c r="W660" s="82"/>
    </row>
    <row r="661" spans="11:23">
      <c r="K661" s="245"/>
      <c r="L661" s="83"/>
      <c r="M661" s="82"/>
      <c r="N661" s="83"/>
      <c r="O661" s="82"/>
      <c r="P661" s="83"/>
      <c r="Q661" s="82"/>
      <c r="R661" s="83"/>
      <c r="S661" s="82"/>
      <c r="T661" s="83"/>
      <c r="U661" s="82"/>
      <c r="V661" s="83"/>
      <c r="W661" s="82"/>
    </row>
    <row r="662" spans="11:23">
      <c r="K662" s="245"/>
      <c r="L662" s="83"/>
      <c r="M662" s="82"/>
      <c r="N662" s="83"/>
      <c r="O662" s="82"/>
      <c r="P662" s="83"/>
      <c r="Q662" s="82"/>
      <c r="R662" s="83"/>
      <c r="S662" s="82"/>
      <c r="T662" s="83"/>
      <c r="U662" s="82"/>
      <c r="V662" s="83"/>
      <c r="W662" s="82"/>
    </row>
    <row r="663" spans="11:23">
      <c r="K663" s="245"/>
      <c r="L663" s="83"/>
      <c r="M663" s="82"/>
      <c r="N663" s="83"/>
      <c r="O663" s="82"/>
      <c r="P663" s="83"/>
      <c r="Q663" s="82"/>
      <c r="R663" s="83"/>
      <c r="S663" s="82"/>
      <c r="T663" s="83"/>
      <c r="U663" s="82"/>
      <c r="V663" s="83"/>
      <c r="W663" s="82"/>
    </row>
    <row r="664" spans="11:23">
      <c r="K664" s="245"/>
      <c r="L664" s="83"/>
      <c r="M664" s="82"/>
      <c r="N664" s="83"/>
      <c r="O664" s="82"/>
      <c r="P664" s="83"/>
      <c r="Q664" s="82"/>
      <c r="R664" s="83"/>
      <c r="S664" s="82"/>
      <c r="T664" s="83"/>
      <c r="U664" s="82"/>
      <c r="V664" s="83"/>
      <c r="W664" s="82"/>
    </row>
    <row r="665" spans="11:23">
      <c r="K665" s="245"/>
      <c r="L665" s="83"/>
      <c r="M665" s="82"/>
      <c r="N665" s="83"/>
      <c r="O665" s="82"/>
      <c r="P665" s="83"/>
      <c r="Q665" s="82"/>
      <c r="R665" s="83"/>
      <c r="S665" s="82"/>
      <c r="T665" s="83"/>
      <c r="U665" s="82"/>
      <c r="V665" s="83"/>
      <c r="W665" s="82"/>
    </row>
    <row r="666" spans="11:23">
      <c r="K666" s="245"/>
      <c r="L666" s="83"/>
      <c r="M666" s="82"/>
      <c r="N666" s="83"/>
      <c r="O666" s="82"/>
      <c r="P666" s="83"/>
      <c r="Q666" s="82"/>
      <c r="R666" s="83"/>
      <c r="S666" s="82"/>
      <c r="T666" s="83"/>
      <c r="U666" s="82"/>
      <c r="V666" s="83"/>
      <c r="W666" s="82"/>
    </row>
    <row r="667" spans="11:23">
      <c r="K667" s="245"/>
      <c r="L667" s="83"/>
      <c r="M667" s="82"/>
      <c r="N667" s="83"/>
      <c r="O667" s="82"/>
      <c r="P667" s="83"/>
      <c r="Q667" s="82"/>
      <c r="R667" s="83"/>
      <c r="S667" s="82"/>
      <c r="T667" s="83"/>
      <c r="U667" s="82"/>
      <c r="V667" s="83"/>
      <c r="W667" s="82"/>
    </row>
    <row r="668" spans="11:23">
      <c r="K668" s="245"/>
      <c r="L668" s="83"/>
      <c r="M668" s="82"/>
      <c r="N668" s="83"/>
      <c r="O668" s="82"/>
      <c r="P668" s="83"/>
      <c r="Q668" s="82"/>
      <c r="R668" s="83"/>
      <c r="S668" s="82"/>
      <c r="T668" s="83"/>
      <c r="U668" s="82"/>
      <c r="V668" s="83"/>
      <c r="W668" s="82"/>
    </row>
    <row r="669" spans="11:23">
      <c r="K669" s="245"/>
      <c r="L669" s="83"/>
      <c r="M669" s="82"/>
      <c r="N669" s="83"/>
      <c r="O669" s="82"/>
      <c r="P669" s="83"/>
      <c r="Q669" s="82"/>
      <c r="R669" s="83"/>
      <c r="S669" s="82"/>
      <c r="T669" s="83"/>
      <c r="U669" s="82"/>
      <c r="V669" s="83"/>
      <c r="W669" s="82"/>
    </row>
    <row r="670" spans="11:23">
      <c r="K670" s="245"/>
      <c r="L670" s="83"/>
      <c r="M670" s="82"/>
      <c r="N670" s="83"/>
      <c r="O670" s="82"/>
      <c r="P670" s="83"/>
      <c r="Q670" s="82"/>
      <c r="R670" s="83"/>
      <c r="S670" s="82"/>
      <c r="T670" s="83"/>
      <c r="U670" s="82"/>
      <c r="V670" s="83"/>
      <c r="W670" s="82"/>
    </row>
    <row r="671" spans="11:23">
      <c r="K671" s="245"/>
      <c r="L671" s="83"/>
      <c r="M671" s="82"/>
      <c r="N671" s="83"/>
      <c r="O671" s="82"/>
      <c r="P671" s="83"/>
      <c r="Q671" s="82"/>
      <c r="R671" s="83"/>
      <c r="S671" s="82"/>
      <c r="T671" s="83"/>
      <c r="U671" s="82"/>
      <c r="V671" s="83"/>
      <c r="W671" s="82"/>
    </row>
    <row r="672" spans="11:23">
      <c r="K672" s="245"/>
      <c r="L672" s="83"/>
      <c r="M672" s="82"/>
      <c r="N672" s="83"/>
      <c r="O672" s="82"/>
      <c r="P672" s="83"/>
      <c r="Q672" s="82"/>
      <c r="R672" s="83"/>
      <c r="S672" s="82"/>
      <c r="T672" s="83"/>
      <c r="U672" s="82"/>
      <c r="V672" s="83"/>
      <c r="W672" s="82"/>
    </row>
    <row r="673" spans="11:23">
      <c r="K673" s="245"/>
      <c r="L673" s="83"/>
      <c r="M673" s="82"/>
      <c r="N673" s="83"/>
      <c r="O673" s="82"/>
      <c r="P673" s="83"/>
      <c r="Q673" s="82"/>
      <c r="R673" s="83"/>
      <c r="S673" s="82"/>
      <c r="T673" s="83"/>
      <c r="U673" s="82"/>
      <c r="V673" s="83"/>
      <c r="W673" s="82"/>
    </row>
    <row r="674" spans="11:23">
      <c r="K674" s="245"/>
      <c r="L674" s="83"/>
      <c r="M674" s="82"/>
      <c r="N674" s="83"/>
      <c r="O674" s="82"/>
      <c r="P674" s="83"/>
      <c r="Q674" s="82"/>
      <c r="R674" s="83"/>
      <c r="S674" s="82"/>
      <c r="T674" s="83"/>
      <c r="U674" s="82"/>
      <c r="V674" s="83"/>
      <c r="W674" s="82"/>
    </row>
    <row r="675" spans="11:23">
      <c r="K675" s="245"/>
      <c r="L675" s="83"/>
      <c r="M675" s="82"/>
      <c r="N675" s="83"/>
      <c r="O675" s="82"/>
      <c r="P675" s="83"/>
      <c r="Q675" s="82"/>
      <c r="R675" s="83"/>
      <c r="S675" s="82"/>
      <c r="T675" s="83"/>
      <c r="U675" s="82"/>
      <c r="V675" s="83"/>
      <c r="W675" s="82"/>
    </row>
    <row r="676" spans="11:23">
      <c r="K676" s="245"/>
      <c r="L676" s="83"/>
      <c r="M676" s="82"/>
      <c r="N676" s="83"/>
      <c r="O676" s="82"/>
      <c r="P676" s="83"/>
      <c r="Q676" s="82"/>
      <c r="R676" s="83"/>
      <c r="S676" s="82"/>
      <c r="T676" s="83"/>
      <c r="U676" s="82"/>
      <c r="V676" s="83"/>
      <c r="W676" s="82"/>
    </row>
    <row r="677" spans="11:23">
      <c r="K677" s="245"/>
      <c r="L677" s="83"/>
      <c r="M677" s="82"/>
      <c r="N677" s="83"/>
      <c r="O677" s="82"/>
      <c r="P677" s="83"/>
      <c r="Q677" s="82"/>
      <c r="R677" s="83"/>
      <c r="S677" s="82"/>
      <c r="T677" s="83"/>
      <c r="U677" s="82"/>
      <c r="V677" s="83"/>
      <c r="W677" s="82"/>
    </row>
    <row r="678" spans="11:23">
      <c r="K678" s="245"/>
      <c r="L678" s="83"/>
      <c r="M678" s="82"/>
      <c r="N678" s="83"/>
      <c r="O678" s="82"/>
      <c r="P678" s="83"/>
      <c r="Q678" s="82"/>
      <c r="R678" s="83"/>
      <c r="S678" s="82"/>
      <c r="T678" s="83"/>
      <c r="U678" s="82"/>
      <c r="V678" s="83"/>
      <c r="W678" s="82"/>
    </row>
    <row r="679" spans="11:23">
      <c r="K679" s="245"/>
      <c r="L679" s="83"/>
      <c r="M679" s="82"/>
      <c r="N679" s="83"/>
      <c r="O679" s="82"/>
      <c r="P679" s="83"/>
      <c r="Q679" s="82"/>
      <c r="R679" s="83"/>
      <c r="S679" s="82"/>
      <c r="T679" s="83"/>
      <c r="U679" s="82"/>
      <c r="V679" s="83"/>
      <c r="W679" s="82"/>
    </row>
    <row r="680" spans="11:23">
      <c r="K680" s="245"/>
      <c r="L680" s="83"/>
      <c r="M680" s="82"/>
      <c r="N680" s="83"/>
      <c r="O680" s="82"/>
      <c r="P680" s="83"/>
      <c r="Q680" s="82"/>
      <c r="R680" s="83"/>
      <c r="S680" s="82"/>
      <c r="T680" s="83"/>
      <c r="U680" s="82"/>
      <c r="V680" s="83"/>
      <c r="W680" s="82"/>
    </row>
    <row r="681" spans="11:23">
      <c r="K681" s="245"/>
      <c r="L681" s="83"/>
      <c r="M681" s="82"/>
      <c r="N681" s="83"/>
      <c r="O681" s="82"/>
      <c r="P681" s="83"/>
      <c r="Q681" s="82"/>
      <c r="R681" s="83"/>
      <c r="S681" s="82"/>
      <c r="T681" s="83"/>
      <c r="U681" s="82"/>
      <c r="V681" s="83"/>
      <c r="W681" s="82"/>
    </row>
    <row r="682" spans="11:23">
      <c r="K682" s="245"/>
      <c r="L682" s="83"/>
      <c r="M682" s="82"/>
      <c r="N682" s="83"/>
      <c r="O682" s="82"/>
      <c r="P682" s="83"/>
      <c r="Q682" s="82"/>
      <c r="R682" s="83"/>
      <c r="S682" s="82"/>
      <c r="T682" s="83"/>
      <c r="U682" s="82"/>
      <c r="V682" s="83"/>
      <c r="W682" s="82"/>
    </row>
    <row r="683" spans="11:23">
      <c r="K683" s="245"/>
      <c r="L683" s="83"/>
      <c r="M683" s="82"/>
      <c r="N683" s="83"/>
      <c r="O683" s="82"/>
      <c r="P683" s="83"/>
      <c r="Q683" s="82"/>
      <c r="R683" s="83"/>
      <c r="S683" s="82"/>
      <c r="T683" s="83"/>
      <c r="U683" s="82"/>
      <c r="V683" s="83"/>
      <c r="W683" s="82"/>
    </row>
    <row r="684" spans="11:23">
      <c r="K684" s="245"/>
      <c r="L684" s="83"/>
      <c r="M684" s="82"/>
      <c r="N684" s="83"/>
      <c r="O684" s="82"/>
      <c r="P684" s="83"/>
      <c r="Q684" s="82"/>
      <c r="R684" s="83"/>
      <c r="S684" s="82"/>
      <c r="T684" s="83"/>
      <c r="U684" s="82"/>
      <c r="V684" s="83"/>
      <c r="W684" s="82"/>
    </row>
    <row r="685" spans="11:23">
      <c r="K685" s="245"/>
      <c r="L685" s="83"/>
      <c r="M685" s="82"/>
      <c r="N685" s="83"/>
      <c r="O685" s="82"/>
      <c r="P685" s="83"/>
      <c r="Q685" s="82"/>
      <c r="R685" s="83"/>
      <c r="S685" s="82"/>
      <c r="T685" s="83"/>
      <c r="U685" s="82"/>
      <c r="V685" s="83"/>
      <c r="W685" s="82"/>
    </row>
    <row r="686" spans="11:23">
      <c r="K686" s="245"/>
      <c r="L686" s="83"/>
      <c r="M686" s="82"/>
      <c r="N686" s="83"/>
      <c r="O686" s="82"/>
      <c r="P686" s="83"/>
      <c r="Q686" s="82"/>
      <c r="R686" s="83"/>
      <c r="S686" s="82"/>
      <c r="T686" s="83"/>
      <c r="U686" s="82"/>
      <c r="V686" s="83"/>
      <c r="W686" s="82"/>
    </row>
    <row r="687" spans="11:23">
      <c r="K687" s="245"/>
      <c r="L687" s="83"/>
      <c r="M687" s="82"/>
      <c r="N687" s="83"/>
      <c r="O687" s="82"/>
      <c r="P687" s="83"/>
      <c r="Q687" s="82"/>
      <c r="R687" s="83"/>
      <c r="S687" s="82"/>
      <c r="T687" s="83"/>
      <c r="U687" s="82"/>
      <c r="V687" s="83"/>
      <c r="W687" s="82"/>
    </row>
    <row r="688" spans="11:23">
      <c r="K688" s="245"/>
      <c r="L688" s="83"/>
      <c r="M688" s="82"/>
      <c r="N688" s="83"/>
      <c r="O688" s="82"/>
      <c r="P688" s="83"/>
      <c r="Q688" s="82"/>
      <c r="R688" s="83"/>
      <c r="S688" s="82"/>
      <c r="T688" s="83"/>
      <c r="U688" s="82"/>
      <c r="V688" s="83"/>
      <c r="W688" s="82"/>
    </row>
    <row r="689" spans="11:23">
      <c r="K689" s="245"/>
      <c r="L689" s="83"/>
      <c r="M689" s="82"/>
      <c r="N689" s="83"/>
      <c r="O689" s="82"/>
      <c r="P689" s="83"/>
      <c r="Q689" s="82"/>
      <c r="R689" s="83"/>
      <c r="S689" s="82"/>
      <c r="T689" s="83"/>
      <c r="U689" s="82"/>
      <c r="V689" s="83"/>
      <c r="W689" s="82"/>
    </row>
    <row r="690" spans="11:23">
      <c r="K690" s="245"/>
      <c r="L690" s="83"/>
      <c r="M690" s="82"/>
      <c r="N690" s="83"/>
      <c r="O690" s="82"/>
      <c r="P690" s="83"/>
      <c r="Q690" s="82"/>
      <c r="R690" s="83"/>
      <c r="S690" s="82"/>
      <c r="T690" s="83"/>
      <c r="U690" s="82"/>
      <c r="V690" s="83"/>
      <c r="W690" s="82"/>
    </row>
    <row r="691" spans="11:23">
      <c r="K691" s="245"/>
      <c r="L691" s="83"/>
      <c r="M691" s="82"/>
      <c r="N691" s="83"/>
      <c r="O691" s="82"/>
      <c r="P691" s="83"/>
      <c r="Q691" s="82"/>
      <c r="R691" s="83"/>
      <c r="S691" s="82"/>
      <c r="T691" s="83"/>
      <c r="U691" s="82"/>
      <c r="V691" s="83"/>
      <c r="W691" s="82"/>
    </row>
    <row r="692" spans="11:23">
      <c r="K692" s="245"/>
      <c r="L692" s="83"/>
      <c r="M692" s="82"/>
      <c r="N692" s="83"/>
      <c r="O692" s="82"/>
      <c r="P692" s="83"/>
      <c r="Q692" s="82"/>
      <c r="R692" s="83"/>
      <c r="S692" s="82"/>
      <c r="T692" s="83"/>
      <c r="U692" s="82"/>
      <c r="V692" s="83"/>
      <c r="W692" s="82"/>
    </row>
    <row r="693" spans="11:23">
      <c r="K693" s="245"/>
      <c r="L693" s="83"/>
      <c r="M693" s="82"/>
      <c r="N693" s="83"/>
      <c r="O693" s="82"/>
      <c r="P693" s="83"/>
      <c r="Q693" s="82"/>
      <c r="R693" s="83"/>
      <c r="S693" s="82"/>
      <c r="T693" s="83"/>
      <c r="U693" s="82"/>
      <c r="V693" s="83"/>
      <c r="W693" s="82"/>
    </row>
    <row r="694" spans="11:23">
      <c r="K694" s="245"/>
      <c r="L694" s="83"/>
      <c r="M694" s="82"/>
      <c r="N694" s="83"/>
      <c r="O694" s="82"/>
      <c r="P694" s="83"/>
      <c r="Q694" s="82"/>
      <c r="R694" s="83"/>
      <c r="S694" s="82"/>
      <c r="T694" s="83"/>
      <c r="U694" s="82"/>
      <c r="V694" s="83"/>
      <c r="W694" s="82"/>
    </row>
    <row r="695" spans="11:23">
      <c r="K695" s="245"/>
      <c r="L695" s="83"/>
      <c r="M695" s="82"/>
      <c r="N695" s="83"/>
      <c r="O695" s="82"/>
      <c r="P695" s="83"/>
      <c r="Q695" s="82"/>
      <c r="R695" s="83"/>
      <c r="S695" s="82"/>
      <c r="T695" s="83"/>
      <c r="U695" s="82"/>
      <c r="V695" s="83"/>
      <c r="W695" s="82"/>
    </row>
    <row r="696" spans="11:23">
      <c r="K696" s="245"/>
      <c r="L696" s="83"/>
      <c r="M696" s="82"/>
      <c r="N696" s="83"/>
      <c r="O696" s="82"/>
      <c r="P696" s="83"/>
      <c r="Q696" s="82"/>
      <c r="R696" s="83"/>
      <c r="S696" s="82"/>
      <c r="T696" s="83"/>
      <c r="U696" s="82"/>
      <c r="V696" s="83"/>
      <c r="W696" s="82"/>
    </row>
    <row r="697" spans="11:23">
      <c r="K697" s="245"/>
      <c r="L697" s="83"/>
      <c r="M697" s="82"/>
      <c r="N697" s="83"/>
      <c r="O697" s="82"/>
      <c r="P697" s="83"/>
      <c r="Q697" s="82"/>
      <c r="R697" s="83"/>
      <c r="S697" s="82"/>
      <c r="T697" s="83"/>
      <c r="U697" s="82"/>
      <c r="V697" s="83"/>
      <c r="W697" s="82"/>
    </row>
    <row r="698" spans="11:23">
      <c r="K698" s="245"/>
      <c r="L698" s="83"/>
      <c r="M698" s="82"/>
      <c r="N698" s="83"/>
      <c r="O698" s="82"/>
      <c r="P698" s="83"/>
      <c r="Q698" s="82"/>
      <c r="R698" s="83"/>
      <c r="S698" s="82"/>
      <c r="T698" s="83"/>
      <c r="U698" s="82"/>
      <c r="V698" s="83"/>
      <c r="W698" s="82"/>
    </row>
    <row r="699" spans="11:23">
      <c r="K699" s="245"/>
      <c r="L699" s="83"/>
      <c r="M699" s="82"/>
      <c r="N699" s="83"/>
      <c r="O699" s="82"/>
      <c r="P699" s="83"/>
      <c r="Q699" s="82"/>
      <c r="R699" s="83"/>
      <c r="S699" s="82"/>
      <c r="T699" s="83"/>
      <c r="U699" s="82"/>
      <c r="V699" s="83"/>
      <c r="W699" s="82"/>
    </row>
    <row r="700" spans="11:23">
      <c r="K700" s="245"/>
      <c r="L700" s="83"/>
      <c r="M700" s="82"/>
      <c r="N700" s="83"/>
      <c r="O700" s="82"/>
      <c r="P700" s="83"/>
      <c r="Q700" s="82"/>
      <c r="R700" s="83"/>
      <c r="S700" s="82"/>
      <c r="T700" s="83"/>
      <c r="U700" s="82"/>
      <c r="V700" s="83"/>
      <c r="W700" s="82"/>
    </row>
    <row r="701" spans="11:23">
      <c r="K701" s="245"/>
      <c r="L701" s="83"/>
      <c r="M701" s="82"/>
      <c r="N701" s="83"/>
      <c r="O701" s="82"/>
      <c r="P701" s="83"/>
      <c r="Q701" s="82"/>
      <c r="R701" s="83"/>
      <c r="S701" s="82"/>
      <c r="T701" s="83"/>
      <c r="U701" s="82"/>
      <c r="V701" s="83"/>
      <c r="W701" s="82"/>
    </row>
    <row r="702" spans="11:23">
      <c r="K702" s="245"/>
      <c r="L702" s="83"/>
      <c r="M702" s="82"/>
      <c r="N702" s="83"/>
      <c r="O702" s="82"/>
      <c r="P702" s="83"/>
      <c r="Q702" s="82"/>
      <c r="R702" s="83"/>
      <c r="S702" s="82"/>
      <c r="T702" s="83"/>
      <c r="U702" s="82"/>
      <c r="V702" s="83"/>
      <c r="W702" s="82"/>
    </row>
    <row r="703" spans="11:23">
      <c r="K703" s="245"/>
      <c r="L703" s="83"/>
      <c r="M703" s="82"/>
      <c r="N703" s="83"/>
      <c r="O703" s="82"/>
      <c r="P703" s="83"/>
      <c r="Q703" s="82"/>
      <c r="R703" s="83"/>
      <c r="S703" s="82"/>
      <c r="T703" s="83"/>
      <c r="U703" s="82"/>
      <c r="V703" s="83"/>
      <c r="W703" s="82"/>
    </row>
    <row r="704" spans="11:23">
      <c r="K704" s="245"/>
      <c r="L704" s="83"/>
      <c r="M704" s="82"/>
      <c r="N704" s="83"/>
      <c r="O704" s="82"/>
      <c r="P704" s="83"/>
      <c r="Q704" s="82"/>
      <c r="R704" s="83"/>
      <c r="S704" s="82"/>
      <c r="T704" s="83"/>
      <c r="U704" s="82"/>
      <c r="V704" s="83"/>
      <c r="W704" s="82"/>
    </row>
    <row r="705" spans="11:23">
      <c r="K705" s="245"/>
      <c r="L705" s="83"/>
      <c r="M705" s="82"/>
      <c r="N705" s="83"/>
      <c r="O705" s="82"/>
      <c r="P705" s="83"/>
      <c r="Q705" s="82"/>
      <c r="R705" s="83"/>
      <c r="S705" s="82"/>
      <c r="T705" s="83"/>
      <c r="U705" s="82"/>
      <c r="V705" s="83"/>
      <c r="W705" s="82"/>
    </row>
    <row r="706" spans="11:23">
      <c r="K706" s="245"/>
      <c r="L706" s="83"/>
      <c r="M706" s="82"/>
      <c r="N706" s="83"/>
      <c r="O706" s="82"/>
      <c r="P706" s="83"/>
      <c r="Q706" s="82"/>
      <c r="R706" s="83"/>
      <c r="S706" s="82"/>
      <c r="T706" s="83"/>
      <c r="U706" s="82"/>
      <c r="V706" s="83"/>
      <c r="W706" s="82"/>
    </row>
    <row r="707" spans="11:23">
      <c r="K707" s="245"/>
      <c r="L707" s="83"/>
      <c r="M707" s="82"/>
      <c r="N707" s="83"/>
      <c r="O707" s="82"/>
      <c r="P707" s="83"/>
      <c r="Q707" s="82"/>
      <c r="R707" s="83"/>
      <c r="S707" s="82"/>
      <c r="T707" s="83"/>
      <c r="U707" s="82"/>
      <c r="V707" s="83"/>
      <c r="W707" s="82"/>
    </row>
    <row r="708" spans="11:23">
      <c r="K708" s="245"/>
      <c r="L708" s="83"/>
      <c r="M708" s="82"/>
      <c r="N708" s="83"/>
      <c r="O708" s="82"/>
      <c r="P708" s="83"/>
      <c r="Q708" s="82"/>
      <c r="R708" s="83"/>
      <c r="S708" s="82"/>
      <c r="T708" s="83"/>
      <c r="U708" s="82"/>
      <c r="V708" s="83"/>
      <c r="W708" s="82"/>
    </row>
    <row r="709" spans="11:23">
      <c r="K709" s="245"/>
      <c r="L709" s="83"/>
      <c r="M709" s="82"/>
      <c r="N709" s="83"/>
      <c r="O709" s="82"/>
      <c r="P709" s="83"/>
      <c r="Q709" s="82"/>
      <c r="R709" s="83"/>
      <c r="S709" s="82"/>
      <c r="T709" s="83"/>
      <c r="U709" s="82"/>
      <c r="V709" s="83"/>
      <c r="W709" s="82"/>
    </row>
    <row r="710" spans="11:23">
      <c r="K710" s="245"/>
      <c r="L710" s="83"/>
      <c r="M710" s="82"/>
      <c r="N710" s="83"/>
      <c r="O710" s="82"/>
      <c r="P710" s="83"/>
      <c r="Q710" s="82"/>
      <c r="R710" s="83"/>
      <c r="S710" s="82"/>
      <c r="T710" s="83"/>
      <c r="U710" s="82"/>
      <c r="V710" s="83"/>
      <c r="W710" s="82"/>
    </row>
    <row r="711" spans="11:23">
      <c r="K711" s="245"/>
      <c r="L711" s="83"/>
      <c r="M711" s="82"/>
      <c r="N711" s="83"/>
      <c r="O711" s="82"/>
      <c r="P711" s="83"/>
      <c r="Q711" s="82"/>
      <c r="R711" s="83"/>
      <c r="S711" s="82"/>
      <c r="T711" s="83"/>
      <c r="U711" s="82"/>
      <c r="V711" s="83"/>
      <c r="W711" s="82"/>
    </row>
    <row r="712" spans="11:23">
      <c r="K712" s="245"/>
      <c r="L712" s="83"/>
      <c r="M712" s="82"/>
      <c r="N712" s="83"/>
      <c r="O712" s="82"/>
      <c r="P712" s="83"/>
      <c r="Q712" s="82"/>
      <c r="R712" s="83"/>
      <c r="S712" s="82"/>
      <c r="T712" s="83"/>
      <c r="U712" s="82"/>
      <c r="V712" s="83"/>
      <c r="W712" s="82"/>
    </row>
    <row r="713" spans="11:23">
      <c r="K713" s="245"/>
      <c r="L713" s="83"/>
      <c r="M713" s="82"/>
      <c r="N713" s="83"/>
      <c r="O713" s="82"/>
      <c r="P713" s="83"/>
      <c r="Q713" s="82"/>
      <c r="R713" s="83"/>
      <c r="S713" s="82"/>
      <c r="T713" s="83"/>
      <c r="U713" s="82"/>
      <c r="V713" s="83"/>
      <c r="W713" s="82"/>
    </row>
    <row r="714" spans="11:23">
      <c r="K714" s="245"/>
      <c r="L714" s="83"/>
      <c r="M714" s="82"/>
      <c r="N714" s="83"/>
      <c r="O714" s="82"/>
      <c r="P714" s="83"/>
      <c r="Q714" s="82"/>
      <c r="R714" s="83"/>
      <c r="S714" s="82"/>
      <c r="T714" s="83"/>
      <c r="U714" s="82"/>
      <c r="V714" s="83"/>
      <c r="W714" s="82"/>
    </row>
    <row r="715" spans="11:23">
      <c r="K715" s="245"/>
      <c r="L715" s="83"/>
      <c r="M715" s="82"/>
      <c r="N715" s="83"/>
      <c r="O715" s="82"/>
      <c r="P715" s="83"/>
      <c r="Q715" s="82"/>
      <c r="R715" s="83"/>
      <c r="S715" s="82"/>
      <c r="T715" s="83"/>
      <c r="U715" s="82"/>
      <c r="V715" s="83"/>
      <c r="W715" s="82"/>
    </row>
    <row r="716" spans="11:23">
      <c r="K716" s="245"/>
      <c r="L716" s="83"/>
      <c r="M716" s="82"/>
      <c r="N716" s="83"/>
      <c r="O716" s="82"/>
      <c r="P716" s="83"/>
      <c r="Q716" s="82"/>
      <c r="R716" s="83"/>
      <c r="S716" s="82"/>
      <c r="T716" s="83"/>
      <c r="U716" s="82"/>
      <c r="V716" s="83"/>
      <c r="W716" s="82"/>
    </row>
    <row r="717" spans="11:23">
      <c r="K717" s="245"/>
      <c r="L717" s="83"/>
      <c r="M717" s="82"/>
      <c r="N717" s="83"/>
      <c r="O717" s="82"/>
      <c r="P717" s="83"/>
      <c r="Q717" s="82"/>
      <c r="R717" s="83"/>
      <c r="S717" s="82"/>
      <c r="T717" s="83"/>
      <c r="U717" s="82"/>
      <c r="V717" s="83"/>
      <c r="W717" s="82"/>
    </row>
    <row r="718" spans="11:23">
      <c r="K718" s="245"/>
      <c r="L718" s="83"/>
      <c r="M718" s="82"/>
      <c r="N718" s="83"/>
      <c r="O718" s="82"/>
      <c r="P718" s="83"/>
      <c r="Q718" s="82"/>
      <c r="R718" s="83"/>
      <c r="S718" s="82"/>
      <c r="T718" s="83"/>
      <c r="U718" s="82"/>
      <c r="V718" s="83"/>
      <c r="W718" s="82"/>
    </row>
    <row r="719" spans="11:23">
      <c r="K719" s="245"/>
      <c r="L719" s="83"/>
      <c r="M719" s="82"/>
      <c r="N719" s="83"/>
      <c r="O719" s="82"/>
      <c r="P719" s="83"/>
      <c r="Q719" s="82"/>
      <c r="R719" s="83"/>
      <c r="S719" s="82"/>
      <c r="T719" s="83"/>
      <c r="U719" s="82"/>
      <c r="V719" s="83"/>
      <c r="W719" s="82"/>
    </row>
    <row r="720" spans="11:23">
      <c r="K720" s="245"/>
      <c r="L720" s="83"/>
      <c r="M720" s="82"/>
      <c r="N720" s="83"/>
      <c r="O720" s="82"/>
      <c r="P720" s="83"/>
      <c r="Q720" s="82"/>
      <c r="R720" s="83"/>
      <c r="S720" s="82"/>
      <c r="T720" s="83"/>
      <c r="U720" s="82"/>
      <c r="V720" s="83"/>
      <c r="W720" s="82"/>
    </row>
    <row r="721" spans="11:23">
      <c r="K721" s="245"/>
      <c r="L721" s="83"/>
      <c r="M721" s="82"/>
      <c r="N721" s="83"/>
      <c r="O721" s="82"/>
      <c r="P721" s="83"/>
      <c r="Q721" s="82"/>
      <c r="R721" s="83"/>
      <c r="S721" s="82"/>
      <c r="T721" s="83"/>
      <c r="U721" s="82"/>
      <c r="V721" s="83"/>
      <c r="W721" s="82"/>
    </row>
    <row r="722" spans="11:23">
      <c r="K722" s="245"/>
      <c r="L722" s="83"/>
      <c r="M722" s="82"/>
      <c r="N722" s="83"/>
      <c r="O722" s="82"/>
      <c r="P722" s="83"/>
      <c r="Q722" s="82"/>
      <c r="R722" s="83"/>
      <c r="S722" s="82"/>
      <c r="T722" s="83"/>
      <c r="U722" s="82"/>
      <c r="V722" s="83"/>
      <c r="W722" s="82"/>
    </row>
    <row r="723" spans="11:23">
      <c r="K723" s="245"/>
      <c r="L723" s="83"/>
      <c r="M723" s="82"/>
      <c r="N723" s="83"/>
      <c r="O723" s="82"/>
      <c r="P723" s="83"/>
      <c r="Q723" s="82"/>
      <c r="R723" s="83"/>
      <c r="S723" s="82"/>
      <c r="T723" s="83"/>
      <c r="U723" s="82"/>
      <c r="V723" s="83"/>
      <c r="W723" s="82"/>
    </row>
    <row r="724" spans="11:23">
      <c r="K724" s="245"/>
      <c r="L724" s="83"/>
      <c r="M724" s="82"/>
      <c r="N724" s="83"/>
      <c r="O724" s="82"/>
      <c r="P724" s="83"/>
      <c r="Q724" s="82"/>
      <c r="R724" s="83"/>
      <c r="S724" s="82"/>
      <c r="T724" s="83"/>
      <c r="U724" s="82"/>
      <c r="V724" s="83"/>
      <c r="W724" s="82"/>
    </row>
    <row r="725" spans="11:23">
      <c r="K725" s="245"/>
      <c r="L725" s="83"/>
      <c r="M725" s="82"/>
      <c r="N725" s="83"/>
      <c r="O725" s="82"/>
      <c r="P725" s="83"/>
      <c r="Q725" s="82"/>
      <c r="R725" s="83"/>
      <c r="S725" s="82"/>
      <c r="T725" s="83"/>
      <c r="U725" s="82"/>
      <c r="V725" s="83"/>
      <c r="W725" s="82"/>
    </row>
    <row r="726" spans="11:23">
      <c r="K726" s="245"/>
      <c r="L726" s="83"/>
      <c r="M726" s="82"/>
      <c r="N726" s="83"/>
      <c r="O726" s="82"/>
      <c r="P726" s="83"/>
      <c r="Q726" s="82"/>
      <c r="R726" s="83"/>
      <c r="S726" s="82"/>
      <c r="T726" s="83"/>
      <c r="U726" s="82"/>
      <c r="V726" s="83"/>
      <c r="W726" s="82"/>
    </row>
    <row r="727" spans="11:23">
      <c r="K727" s="245"/>
      <c r="L727" s="83"/>
      <c r="M727" s="82"/>
      <c r="N727" s="83"/>
      <c r="O727" s="82"/>
      <c r="P727" s="83"/>
      <c r="Q727" s="82"/>
      <c r="R727" s="83"/>
      <c r="S727" s="82"/>
      <c r="T727" s="83"/>
      <c r="U727" s="82"/>
      <c r="V727" s="83"/>
      <c r="W727" s="82"/>
    </row>
    <row r="728" spans="11:23">
      <c r="K728" s="245"/>
      <c r="L728" s="83"/>
      <c r="M728" s="82"/>
      <c r="N728" s="83"/>
      <c r="O728" s="82"/>
      <c r="P728" s="83"/>
      <c r="Q728" s="82"/>
      <c r="R728" s="83"/>
      <c r="S728" s="82"/>
      <c r="T728" s="83"/>
      <c r="U728" s="82"/>
      <c r="V728" s="83"/>
      <c r="W728" s="82"/>
    </row>
    <row r="729" spans="11:23">
      <c r="K729" s="245"/>
      <c r="L729" s="83"/>
      <c r="M729" s="82"/>
      <c r="N729" s="83"/>
      <c r="O729" s="82"/>
      <c r="P729" s="83"/>
      <c r="Q729" s="82"/>
      <c r="R729" s="83"/>
      <c r="S729" s="82"/>
      <c r="T729" s="83"/>
      <c r="U729" s="82"/>
      <c r="V729" s="83"/>
      <c r="W729" s="82"/>
    </row>
    <row r="730" spans="11:23">
      <c r="K730" s="245"/>
      <c r="L730" s="83"/>
      <c r="M730" s="82"/>
      <c r="N730" s="83"/>
      <c r="O730" s="82"/>
      <c r="P730" s="83"/>
      <c r="Q730" s="82"/>
      <c r="R730" s="83"/>
      <c r="S730" s="82"/>
      <c r="T730" s="83"/>
      <c r="U730" s="82"/>
      <c r="V730" s="83"/>
      <c r="W730" s="82"/>
    </row>
    <row r="731" spans="11:23">
      <c r="K731" s="245"/>
      <c r="L731" s="83"/>
      <c r="M731" s="82"/>
      <c r="N731" s="83"/>
      <c r="O731" s="82"/>
      <c r="P731" s="83"/>
      <c r="Q731" s="82"/>
      <c r="R731" s="83"/>
      <c r="S731" s="82"/>
      <c r="T731" s="83"/>
      <c r="U731" s="82"/>
      <c r="V731" s="83"/>
      <c r="W731" s="82"/>
    </row>
    <row r="732" spans="11:23">
      <c r="K732" s="245"/>
      <c r="L732" s="83"/>
      <c r="M732" s="82"/>
      <c r="N732" s="83"/>
      <c r="O732" s="82"/>
      <c r="P732" s="83"/>
      <c r="Q732" s="82"/>
      <c r="R732" s="83"/>
      <c r="S732" s="82"/>
      <c r="T732" s="83"/>
      <c r="U732" s="82"/>
      <c r="V732" s="83"/>
      <c r="W732" s="82"/>
    </row>
    <row r="733" spans="11:23">
      <c r="K733" s="245"/>
      <c r="L733" s="83"/>
      <c r="M733" s="82"/>
      <c r="N733" s="83"/>
      <c r="O733" s="82"/>
      <c r="P733" s="83"/>
      <c r="Q733" s="82"/>
      <c r="R733" s="83"/>
      <c r="S733" s="82"/>
      <c r="T733" s="83"/>
      <c r="U733" s="82"/>
      <c r="V733" s="83"/>
      <c r="W733" s="82"/>
    </row>
    <row r="734" spans="11:23">
      <c r="K734" s="245"/>
      <c r="L734" s="83"/>
      <c r="M734" s="82"/>
      <c r="N734" s="83"/>
      <c r="O734" s="82"/>
      <c r="P734" s="83"/>
      <c r="Q734" s="82"/>
      <c r="R734" s="83"/>
      <c r="S734" s="82"/>
      <c r="T734" s="83"/>
      <c r="U734" s="82"/>
      <c r="V734" s="83"/>
      <c r="W734" s="82"/>
    </row>
    <row r="735" spans="11:23">
      <c r="K735" s="245"/>
      <c r="L735" s="83"/>
      <c r="M735" s="82"/>
      <c r="N735" s="83"/>
      <c r="O735" s="82"/>
      <c r="P735" s="83"/>
      <c r="Q735" s="82"/>
      <c r="R735" s="83"/>
      <c r="S735" s="82"/>
      <c r="T735" s="83"/>
      <c r="U735" s="82"/>
      <c r="V735" s="83"/>
      <c r="W735" s="82"/>
    </row>
    <row r="736" spans="11:23">
      <c r="K736" s="245"/>
      <c r="L736" s="83"/>
      <c r="M736" s="82"/>
      <c r="N736" s="83"/>
      <c r="O736" s="82"/>
      <c r="P736" s="83"/>
      <c r="Q736" s="82"/>
      <c r="R736" s="83"/>
      <c r="S736" s="82"/>
      <c r="T736" s="83"/>
      <c r="U736" s="82"/>
      <c r="V736" s="83"/>
      <c r="W736" s="82"/>
    </row>
    <row r="737" spans="11:23">
      <c r="K737" s="245"/>
      <c r="L737" s="83"/>
      <c r="M737" s="82"/>
      <c r="N737" s="83"/>
      <c r="O737" s="82"/>
      <c r="P737" s="83"/>
      <c r="Q737" s="82"/>
      <c r="R737" s="83"/>
      <c r="S737" s="82"/>
      <c r="T737" s="83"/>
      <c r="U737" s="82"/>
      <c r="V737" s="83"/>
      <c r="W737" s="82"/>
    </row>
    <row r="738" spans="11:23">
      <c r="K738" s="245"/>
      <c r="L738" s="83"/>
      <c r="M738" s="82"/>
      <c r="N738" s="83"/>
      <c r="O738" s="82"/>
      <c r="P738" s="83"/>
      <c r="Q738" s="82"/>
      <c r="R738" s="83"/>
      <c r="S738" s="82"/>
      <c r="T738" s="83"/>
      <c r="U738" s="82"/>
      <c r="V738" s="83"/>
      <c r="W738" s="82"/>
    </row>
    <row r="739" spans="11:23">
      <c r="K739" s="245"/>
      <c r="L739" s="83"/>
      <c r="M739" s="82"/>
      <c r="N739" s="83"/>
      <c r="O739" s="82"/>
      <c r="P739" s="83"/>
      <c r="Q739" s="82"/>
      <c r="R739" s="83"/>
      <c r="S739" s="82"/>
      <c r="T739" s="83"/>
      <c r="U739" s="82"/>
      <c r="V739" s="83"/>
      <c r="W739" s="82"/>
    </row>
    <row r="740" spans="11:23">
      <c r="K740" s="245"/>
      <c r="L740" s="83"/>
      <c r="M740" s="82"/>
      <c r="N740" s="83"/>
      <c r="O740" s="82"/>
      <c r="P740" s="83"/>
      <c r="Q740" s="82"/>
      <c r="R740" s="83"/>
      <c r="S740" s="82"/>
      <c r="T740" s="83"/>
      <c r="U740" s="82"/>
      <c r="V740" s="83"/>
      <c r="W740" s="82"/>
    </row>
    <row r="741" spans="11:23">
      <c r="K741" s="245"/>
      <c r="L741" s="83"/>
      <c r="M741" s="82"/>
      <c r="N741" s="83"/>
      <c r="O741" s="82"/>
      <c r="P741" s="83"/>
      <c r="Q741" s="82"/>
      <c r="R741" s="83"/>
      <c r="S741" s="82"/>
      <c r="T741" s="83"/>
      <c r="U741" s="82"/>
      <c r="V741" s="83"/>
      <c r="W741" s="82"/>
    </row>
    <row r="742" spans="11:23">
      <c r="K742" s="245"/>
      <c r="L742" s="83"/>
      <c r="M742" s="82"/>
      <c r="N742" s="83"/>
      <c r="O742" s="82"/>
      <c r="P742" s="83"/>
      <c r="Q742" s="82"/>
      <c r="R742" s="83"/>
      <c r="S742" s="82"/>
      <c r="T742" s="83"/>
      <c r="U742" s="82"/>
      <c r="V742" s="83"/>
      <c r="W742" s="82"/>
    </row>
    <row r="743" spans="11:23">
      <c r="K743" s="245"/>
      <c r="L743" s="83"/>
      <c r="M743" s="82"/>
      <c r="N743" s="83"/>
      <c r="O743" s="82"/>
      <c r="P743" s="83"/>
      <c r="Q743" s="82"/>
      <c r="R743" s="83"/>
      <c r="S743" s="82"/>
      <c r="T743" s="83"/>
      <c r="U743" s="82"/>
      <c r="V743" s="83"/>
      <c r="W743" s="82"/>
    </row>
    <row r="744" spans="11:23">
      <c r="K744" s="245"/>
      <c r="L744" s="83"/>
      <c r="M744" s="82"/>
      <c r="N744" s="83"/>
      <c r="O744" s="82"/>
      <c r="P744" s="83"/>
      <c r="Q744" s="82"/>
      <c r="R744" s="83"/>
      <c r="S744" s="82"/>
      <c r="T744" s="83"/>
      <c r="U744" s="82"/>
      <c r="V744" s="83"/>
      <c r="W744" s="82"/>
    </row>
    <row r="745" spans="11:23">
      <c r="K745" s="245"/>
      <c r="L745" s="83"/>
      <c r="M745" s="82"/>
      <c r="N745" s="83"/>
      <c r="O745" s="82"/>
      <c r="P745" s="83"/>
      <c r="Q745" s="82"/>
      <c r="R745" s="83"/>
      <c r="S745" s="82"/>
      <c r="T745" s="83"/>
      <c r="U745" s="82"/>
      <c r="V745" s="83"/>
      <c r="W745" s="82"/>
    </row>
    <row r="746" spans="11:23">
      <c r="K746" s="245"/>
      <c r="L746" s="83"/>
      <c r="M746" s="82"/>
      <c r="N746" s="83"/>
      <c r="O746" s="82"/>
      <c r="P746" s="83"/>
      <c r="Q746" s="82"/>
      <c r="R746" s="83"/>
      <c r="S746" s="82"/>
      <c r="T746" s="83"/>
      <c r="U746" s="82"/>
      <c r="V746" s="83"/>
      <c r="W746" s="82"/>
    </row>
    <row r="747" spans="11:23">
      <c r="K747" s="245"/>
      <c r="L747" s="83"/>
      <c r="M747" s="82"/>
      <c r="N747" s="83"/>
      <c r="O747" s="82"/>
      <c r="P747" s="83"/>
      <c r="Q747" s="82"/>
      <c r="R747" s="83"/>
      <c r="S747" s="82"/>
      <c r="T747" s="83"/>
      <c r="U747" s="82"/>
      <c r="V747" s="83"/>
      <c r="W747" s="82"/>
    </row>
    <row r="748" spans="11:23">
      <c r="K748" s="245"/>
      <c r="L748" s="83"/>
      <c r="M748" s="82"/>
      <c r="N748" s="83"/>
      <c r="O748" s="82"/>
      <c r="P748" s="83"/>
      <c r="Q748" s="82"/>
      <c r="R748" s="83"/>
      <c r="S748" s="82"/>
      <c r="T748" s="83"/>
      <c r="U748" s="82"/>
      <c r="V748" s="83"/>
      <c r="W748" s="82"/>
    </row>
    <row r="749" spans="11:23">
      <c r="K749" s="245"/>
      <c r="L749" s="83"/>
      <c r="M749" s="82"/>
      <c r="N749" s="83"/>
      <c r="O749" s="82"/>
      <c r="P749" s="83"/>
      <c r="Q749" s="82"/>
      <c r="R749" s="83"/>
      <c r="S749" s="82"/>
      <c r="T749" s="83"/>
      <c r="U749" s="82"/>
      <c r="V749" s="83"/>
      <c r="W749" s="82"/>
    </row>
    <row r="750" spans="11:23">
      <c r="K750" s="245"/>
      <c r="L750" s="83"/>
      <c r="M750" s="82"/>
      <c r="N750" s="83"/>
      <c r="O750" s="82"/>
      <c r="P750" s="83"/>
      <c r="Q750" s="82"/>
      <c r="R750" s="83"/>
      <c r="S750" s="82"/>
      <c r="T750" s="83"/>
      <c r="U750" s="82"/>
      <c r="V750" s="83"/>
      <c r="W750" s="82"/>
    </row>
    <row r="751" spans="11:23">
      <c r="K751" s="245"/>
      <c r="L751" s="83"/>
      <c r="M751" s="82"/>
      <c r="N751" s="83"/>
      <c r="O751" s="82"/>
      <c r="P751" s="83"/>
      <c r="Q751" s="82"/>
      <c r="R751" s="83"/>
      <c r="S751" s="82"/>
      <c r="T751" s="83"/>
      <c r="U751" s="82"/>
      <c r="V751" s="83"/>
      <c r="W751" s="82"/>
    </row>
    <row r="752" spans="11:23">
      <c r="K752" s="245"/>
      <c r="L752" s="83"/>
      <c r="M752" s="82"/>
      <c r="N752" s="83"/>
      <c r="O752" s="82"/>
      <c r="P752" s="83"/>
      <c r="Q752" s="82"/>
      <c r="R752" s="83"/>
      <c r="S752" s="82"/>
      <c r="T752" s="83"/>
      <c r="U752" s="82"/>
      <c r="V752" s="83"/>
      <c r="W752" s="82"/>
    </row>
    <row r="753" spans="11:23">
      <c r="K753" s="245"/>
      <c r="L753" s="83"/>
      <c r="M753" s="82"/>
      <c r="N753" s="83"/>
      <c r="O753" s="82"/>
      <c r="P753" s="83"/>
      <c r="Q753" s="82"/>
      <c r="R753" s="83"/>
      <c r="S753" s="82"/>
      <c r="T753" s="83"/>
      <c r="U753" s="82"/>
      <c r="V753" s="83"/>
      <c r="W753" s="82"/>
    </row>
    <row r="754" spans="11:23">
      <c r="K754" s="245"/>
      <c r="L754" s="83"/>
      <c r="M754" s="82"/>
      <c r="N754" s="83"/>
      <c r="O754" s="82"/>
      <c r="P754" s="83"/>
      <c r="Q754" s="82"/>
      <c r="R754" s="83"/>
      <c r="S754" s="82"/>
      <c r="T754" s="83"/>
      <c r="U754" s="82"/>
      <c r="V754" s="83"/>
      <c r="W754" s="82"/>
    </row>
    <row r="755" spans="11:23">
      <c r="K755" s="245"/>
      <c r="L755" s="83"/>
      <c r="M755" s="82"/>
      <c r="N755" s="83"/>
      <c r="O755" s="82"/>
      <c r="P755" s="83"/>
      <c r="Q755" s="82"/>
      <c r="R755" s="83"/>
      <c r="S755" s="82"/>
      <c r="T755" s="83"/>
      <c r="U755" s="82"/>
      <c r="V755" s="83"/>
      <c r="W755" s="82"/>
    </row>
    <row r="756" spans="11:23">
      <c r="K756" s="245"/>
      <c r="L756" s="83"/>
      <c r="M756" s="82"/>
      <c r="N756" s="83"/>
      <c r="O756" s="82"/>
      <c r="P756" s="83"/>
      <c r="Q756" s="82"/>
      <c r="R756" s="83"/>
      <c r="S756" s="82"/>
      <c r="T756" s="83"/>
      <c r="U756" s="82"/>
      <c r="V756" s="83"/>
      <c r="W756" s="82"/>
    </row>
    <row r="757" spans="11:23">
      <c r="K757" s="245"/>
      <c r="L757" s="83"/>
      <c r="M757" s="82"/>
      <c r="N757" s="83"/>
      <c r="O757" s="82"/>
      <c r="P757" s="83"/>
      <c r="Q757" s="82"/>
      <c r="R757" s="83"/>
      <c r="S757" s="82"/>
      <c r="T757" s="83"/>
      <c r="U757" s="82"/>
      <c r="V757" s="83"/>
      <c r="W757" s="82"/>
    </row>
    <row r="758" spans="11:23">
      <c r="K758" s="245"/>
      <c r="L758" s="83"/>
      <c r="M758" s="82"/>
      <c r="N758" s="83"/>
      <c r="O758" s="82"/>
      <c r="P758" s="83"/>
      <c r="Q758" s="82"/>
      <c r="R758" s="83"/>
      <c r="S758" s="82"/>
      <c r="T758" s="83"/>
      <c r="U758" s="82"/>
      <c r="V758" s="83"/>
      <c r="W758" s="82"/>
    </row>
    <row r="759" spans="11:23">
      <c r="K759" s="245"/>
      <c r="L759" s="83"/>
      <c r="M759" s="82"/>
      <c r="N759" s="83"/>
      <c r="O759" s="82"/>
      <c r="P759" s="83"/>
      <c r="Q759" s="82"/>
      <c r="R759" s="83"/>
      <c r="S759" s="82"/>
      <c r="T759" s="83"/>
      <c r="U759" s="82"/>
      <c r="V759" s="83"/>
      <c r="W759" s="82"/>
    </row>
    <row r="760" spans="11:23">
      <c r="K760" s="245"/>
      <c r="L760" s="83"/>
      <c r="M760" s="82"/>
      <c r="N760" s="83"/>
      <c r="O760" s="82"/>
      <c r="P760" s="83"/>
      <c r="Q760" s="82"/>
      <c r="R760" s="83"/>
      <c r="S760" s="82"/>
      <c r="T760" s="83"/>
      <c r="U760" s="82"/>
      <c r="V760" s="83"/>
      <c r="W760" s="82"/>
    </row>
    <row r="761" spans="11:23">
      <c r="K761" s="245"/>
      <c r="L761" s="83"/>
      <c r="M761" s="82"/>
      <c r="N761" s="83"/>
      <c r="O761" s="82"/>
      <c r="P761" s="83"/>
      <c r="Q761" s="82"/>
      <c r="R761" s="83"/>
      <c r="S761" s="82"/>
      <c r="T761" s="83"/>
      <c r="U761" s="82"/>
      <c r="V761" s="83"/>
      <c r="W761" s="82"/>
    </row>
    <row r="762" spans="11:23">
      <c r="K762" s="245"/>
      <c r="L762" s="83"/>
      <c r="M762" s="82"/>
      <c r="N762" s="83"/>
      <c r="O762" s="82"/>
      <c r="P762" s="83"/>
      <c r="Q762" s="82"/>
      <c r="R762" s="83"/>
      <c r="S762" s="82"/>
      <c r="T762" s="83"/>
      <c r="U762" s="82"/>
      <c r="V762" s="83"/>
      <c r="W762" s="82"/>
    </row>
    <row r="763" spans="11:23">
      <c r="K763" s="245"/>
      <c r="L763" s="83"/>
      <c r="M763" s="82"/>
      <c r="N763" s="83"/>
      <c r="O763" s="82"/>
      <c r="P763" s="83"/>
      <c r="Q763" s="82"/>
      <c r="R763" s="83"/>
      <c r="S763" s="82"/>
      <c r="T763" s="83"/>
      <c r="U763" s="82"/>
      <c r="V763" s="83"/>
      <c r="W763" s="82"/>
    </row>
    <row r="764" spans="11:23">
      <c r="K764" s="245"/>
      <c r="L764" s="83"/>
      <c r="M764" s="82"/>
      <c r="N764" s="83"/>
      <c r="O764" s="82"/>
      <c r="P764" s="83"/>
      <c r="Q764" s="82"/>
      <c r="R764" s="83"/>
      <c r="S764" s="82"/>
      <c r="T764" s="83"/>
      <c r="U764" s="82"/>
      <c r="V764" s="83"/>
      <c r="W764" s="82"/>
    </row>
    <row r="765" spans="11:23">
      <c r="K765" s="245"/>
      <c r="L765" s="83"/>
      <c r="M765" s="82"/>
      <c r="N765" s="83"/>
      <c r="O765" s="82"/>
      <c r="P765" s="83"/>
      <c r="Q765" s="82"/>
      <c r="R765" s="83"/>
      <c r="S765" s="82"/>
      <c r="T765" s="83"/>
      <c r="U765" s="82"/>
      <c r="V765" s="83"/>
      <c r="W765" s="82"/>
    </row>
    <row r="766" spans="11:23">
      <c r="K766" s="245"/>
      <c r="L766" s="83"/>
      <c r="M766" s="82"/>
      <c r="N766" s="83"/>
      <c r="O766" s="82"/>
      <c r="P766" s="83"/>
      <c r="Q766" s="82"/>
      <c r="R766" s="83"/>
      <c r="S766" s="82"/>
      <c r="T766" s="83"/>
      <c r="U766" s="82"/>
      <c r="V766" s="83"/>
      <c r="W766" s="82"/>
    </row>
    <row r="767" spans="11:23">
      <c r="K767" s="245"/>
      <c r="L767" s="83"/>
      <c r="M767" s="82"/>
      <c r="N767" s="83"/>
      <c r="O767" s="82"/>
      <c r="P767" s="83"/>
      <c r="Q767" s="82"/>
      <c r="R767" s="83"/>
      <c r="S767" s="82"/>
      <c r="T767" s="83"/>
      <c r="U767" s="82"/>
      <c r="V767" s="83"/>
      <c r="W767" s="82"/>
    </row>
    <row r="768" spans="11:23">
      <c r="K768" s="245"/>
      <c r="L768" s="83"/>
      <c r="M768" s="82"/>
      <c r="N768" s="83"/>
      <c r="O768" s="82"/>
      <c r="P768" s="83"/>
      <c r="Q768" s="82"/>
      <c r="R768" s="83"/>
      <c r="S768" s="82"/>
      <c r="T768" s="83"/>
      <c r="U768" s="82"/>
      <c r="V768" s="83"/>
      <c r="W768" s="82"/>
    </row>
    <row r="769" spans="11:23">
      <c r="K769" s="245"/>
      <c r="L769" s="83"/>
      <c r="M769" s="82"/>
      <c r="N769" s="83"/>
      <c r="O769" s="82"/>
      <c r="P769" s="83"/>
      <c r="Q769" s="82"/>
      <c r="R769" s="83"/>
      <c r="S769" s="82"/>
      <c r="T769" s="83"/>
      <c r="U769" s="82"/>
      <c r="V769" s="83"/>
      <c r="W769" s="82"/>
    </row>
    <row r="770" spans="11:23">
      <c r="K770" s="245"/>
      <c r="L770" s="83"/>
      <c r="M770" s="82"/>
      <c r="N770" s="83"/>
      <c r="O770" s="82"/>
      <c r="P770" s="83"/>
      <c r="Q770" s="82"/>
      <c r="R770" s="83"/>
      <c r="S770" s="82"/>
      <c r="T770" s="83"/>
      <c r="U770" s="82"/>
      <c r="V770" s="83"/>
      <c r="W770" s="82"/>
    </row>
    <row r="771" spans="11:23">
      <c r="K771" s="245"/>
      <c r="L771" s="83"/>
      <c r="M771" s="82"/>
      <c r="N771" s="83"/>
      <c r="O771" s="82"/>
      <c r="P771" s="83"/>
      <c r="Q771" s="82"/>
      <c r="R771" s="83"/>
      <c r="S771" s="82"/>
      <c r="T771" s="83"/>
      <c r="U771" s="82"/>
      <c r="V771" s="83"/>
      <c r="W771" s="82"/>
    </row>
    <row r="772" spans="11:23">
      <c r="K772" s="245"/>
      <c r="L772" s="83"/>
      <c r="M772" s="82"/>
      <c r="N772" s="83"/>
      <c r="O772" s="82"/>
      <c r="P772" s="83"/>
      <c r="Q772" s="82"/>
      <c r="R772" s="83"/>
      <c r="S772" s="82"/>
      <c r="T772" s="83"/>
      <c r="U772" s="82"/>
      <c r="V772" s="83"/>
      <c r="W772" s="82"/>
    </row>
    <row r="773" spans="11:23">
      <c r="K773" s="245"/>
      <c r="L773" s="83"/>
      <c r="M773" s="82"/>
      <c r="N773" s="83"/>
      <c r="O773" s="82"/>
      <c r="P773" s="83"/>
      <c r="Q773" s="82"/>
      <c r="R773" s="83"/>
      <c r="S773" s="82"/>
      <c r="T773" s="83"/>
      <c r="U773" s="82"/>
      <c r="V773" s="83"/>
      <c r="W773" s="82"/>
    </row>
    <row r="774" spans="11:23">
      <c r="K774" s="245"/>
      <c r="L774" s="83"/>
      <c r="M774" s="82"/>
      <c r="N774" s="83"/>
      <c r="O774" s="82"/>
      <c r="P774" s="83"/>
      <c r="Q774" s="82"/>
      <c r="R774" s="83"/>
      <c r="S774" s="82"/>
      <c r="T774" s="83"/>
      <c r="U774" s="82"/>
      <c r="V774" s="83"/>
      <c r="W774" s="82"/>
    </row>
    <row r="775" spans="11:23">
      <c r="K775" s="245"/>
      <c r="L775" s="83"/>
      <c r="M775" s="82"/>
      <c r="N775" s="83"/>
      <c r="O775" s="82"/>
      <c r="P775" s="83"/>
      <c r="Q775" s="82"/>
      <c r="R775" s="83"/>
      <c r="S775" s="82"/>
      <c r="T775" s="83"/>
      <c r="U775" s="82"/>
      <c r="V775" s="83"/>
      <c r="W775" s="82"/>
    </row>
    <row r="776" spans="11:23">
      <c r="K776" s="245"/>
      <c r="L776" s="83"/>
      <c r="M776" s="82"/>
      <c r="N776" s="83"/>
      <c r="O776" s="82"/>
      <c r="P776" s="83"/>
      <c r="Q776" s="82"/>
      <c r="R776" s="83"/>
      <c r="S776" s="82"/>
      <c r="T776" s="83"/>
      <c r="U776" s="82"/>
      <c r="V776" s="83"/>
      <c r="W776" s="82"/>
    </row>
    <row r="777" spans="11:23">
      <c r="K777" s="245"/>
      <c r="L777" s="83"/>
      <c r="M777" s="82"/>
      <c r="N777" s="83"/>
      <c r="O777" s="82"/>
      <c r="P777" s="83"/>
      <c r="Q777" s="82"/>
      <c r="R777" s="83"/>
      <c r="S777" s="82"/>
      <c r="T777" s="83"/>
      <c r="U777" s="82"/>
      <c r="V777" s="83"/>
      <c r="W777" s="82"/>
    </row>
    <row r="778" spans="11:23">
      <c r="K778" s="245"/>
      <c r="L778" s="83"/>
      <c r="M778" s="82"/>
      <c r="N778" s="83"/>
      <c r="O778" s="82"/>
      <c r="P778" s="83"/>
      <c r="Q778" s="82"/>
      <c r="R778" s="83"/>
      <c r="S778" s="82"/>
      <c r="T778" s="83"/>
      <c r="U778" s="82"/>
      <c r="V778" s="83"/>
      <c r="W778" s="82"/>
    </row>
    <row r="779" spans="11:23">
      <c r="K779" s="245"/>
      <c r="L779" s="83"/>
      <c r="M779" s="82"/>
      <c r="N779" s="83"/>
      <c r="O779" s="82"/>
      <c r="P779" s="83"/>
      <c r="Q779" s="82"/>
      <c r="R779" s="83"/>
      <c r="S779" s="82"/>
      <c r="T779" s="83"/>
      <c r="U779" s="82"/>
      <c r="V779" s="83"/>
      <c r="W779" s="82"/>
    </row>
    <row r="780" spans="11:23">
      <c r="K780" s="245"/>
      <c r="L780" s="83"/>
      <c r="M780" s="82"/>
      <c r="N780" s="83"/>
      <c r="O780" s="82"/>
      <c r="P780" s="83"/>
      <c r="Q780" s="82"/>
      <c r="R780" s="83"/>
      <c r="S780" s="82"/>
      <c r="T780" s="83"/>
      <c r="U780" s="82"/>
      <c r="V780" s="83"/>
      <c r="W780" s="82"/>
    </row>
    <row r="781" spans="11:23">
      <c r="K781" s="245"/>
      <c r="L781" s="83"/>
      <c r="M781" s="82"/>
      <c r="N781" s="83"/>
      <c r="O781" s="82"/>
      <c r="P781" s="83"/>
      <c r="Q781" s="82"/>
      <c r="R781" s="83"/>
      <c r="S781" s="82"/>
      <c r="T781" s="83"/>
      <c r="U781" s="82"/>
      <c r="V781" s="83"/>
      <c r="W781" s="82"/>
    </row>
    <row r="782" spans="11:23">
      <c r="K782" s="245"/>
      <c r="L782" s="83"/>
      <c r="M782" s="82"/>
      <c r="N782" s="83"/>
      <c r="O782" s="82"/>
      <c r="P782" s="83"/>
      <c r="Q782" s="82"/>
      <c r="R782" s="83"/>
      <c r="S782" s="82"/>
      <c r="T782" s="83"/>
      <c r="U782" s="82"/>
      <c r="V782" s="83"/>
      <c r="W782" s="82"/>
    </row>
    <row r="783" spans="11:23">
      <c r="K783" s="245"/>
      <c r="L783" s="83"/>
      <c r="M783" s="82"/>
      <c r="N783" s="83"/>
      <c r="O783" s="82"/>
      <c r="P783" s="83"/>
      <c r="Q783" s="82"/>
      <c r="R783" s="83"/>
      <c r="S783" s="82"/>
      <c r="T783" s="83"/>
      <c r="U783" s="82"/>
      <c r="V783" s="83"/>
      <c r="W783" s="82"/>
    </row>
    <row r="784" spans="11:23">
      <c r="K784" s="245"/>
      <c r="L784" s="83"/>
      <c r="M784" s="82"/>
      <c r="N784" s="83"/>
      <c r="O784" s="82"/>
      <c r="P784" s="83"/>
      <c r="Q784" s="82"/>
      <c r="R784" s="83"/>
      <c r="S784" s="82"/>
      <c r="T784" s="83"/>
      <c r="U784" s="82"/>
      <c r="V784" s="83"/>
      <c r="W784" s="82"/>
    </row>
    <row r="785" spans="11:23">
      <c r="K785" s="245"/>
      <c r="L785" s="83"/>
      <c r="M785" s="82"/>
      <c r="N785" s="83"/>
      <c r="O785" s="82"/>
      <c r="P785" s="83"/>
      <c r="Q785" s="82"/>
      <c r="R785" s="83"/>
      <c r="S785" s="82"/>
      <c r="T785" s="83"/>
      <c r="U785" s="82"/>
      <c r="V785" s="83"/>
      <c r="W785" s="82"/>
    </row>
    <row r="786" spans="11:23">
      <c r="K786" s="245"/>
      <c r="L786" s="83"/>
      <c r="M786" s="82"/>
      <c r="N786" s="83"/>
      <c r="O786" s="82"/>
      <c r="P786" s="83"/>
      <c r="Q786" s="82"/>
      <c r="R786" s="83"/>
      <c r="S786" s="82"/>
      <c r="T786" s="83"/>
      <c r="U786" s="82"/>
      <c r="V786" s="83"/>
      <c r="W786" s="82"/>
    </row>
    <row r="787" spans="11:23">
      <c r="K787" s="245"/>
      <c r="L787" s="83"/>
      <c r="M787" s="82"/>
      <c r="N787" s="83"/>
      <c r="O787" s="82"/>
      <c r="P787" s="83"/>
      <c r="Q787" s="82"/>
      <c r="R787" s="83"/>
      <c r="S787" s="82"/>
      <c r="T787" s="83"/>
      <c r="U787" s="82"/>
      <c r="V787" s="83"/>
      <c r="W787" s="82"/>
    </row>
    <row r="788" spans="11:23">
      <c r="K788" s="245"/>
      <c r="L788" s="83"/>
      <c r="M788" s="82"/>
      <c r="N788" s="83"/>
      <c r="O788" s="82"/>
      <c r="P788" s="83"/>
      <c r="Q788" s="82"/>
      <c r="R788" s="83"/>
      <c r="S788" s="82"/>
      <c r="T788" s="83"/>
      <c r="U788" s="82"/>
      <c r="V788" s="83"/>
      <c r="W788" s="82"/>
    </row>
    <row r="789" spans="11:23">
      <c r="K789" s="245"/>
      <c r="L789" s="83"/>
      <c r="M789" s="82"/>
      <c r="N789" s="83"/>
      <c r="O789" s="82"/>
      <c r="P789" s="83"/>
      <c r="Q789" s="82"/>
      <c r="R789" s="83"/>
      <c r="S789" s="82"/>
      <c r="T789" s="83"/>
      <c r="U789" s="82"/>
      <c r="V789" s="83"/>
      <c r="W789" s="82"/>
    </row>
    <row r="790" spans="11:23">
      <c r="K790" s="245"/>
      <c r="L790" s="83"/>
      <c r="M790" s="82"/>
      <c r="N790" s="83"/>
      <c r="O790" s="82"/>
      <c r="P790" s="83"/>
      <c r="Q790" s="82"/>
      <c r="R790" s="83"/>
      <c r="S790" s="82"/>
      <c r="T790" s="83"/>
      <c r="U790" s="82"/>
      <c r="V790" s="83"/>
      <c r="W790" s="82"/>
    </row>
    <row r="791" spans="11:23">
      <c r="K791" s="245"/>
      <c r="L791" s="83"/>
      <c r="M791" s="82"/>
      <c r="N791" s="83"/>
      <c r="O791" s="82"/>
      <c r="P791" s="83"/>
      <c r="Q791" s="82"/>
      <c r="R791" s="83"/>
      <c r="S791" s="82"/>
      <c r="T791" s="83"/>
      <c r="U791" s="82"/>
      <c r="V791" s="83"/>
      <c r="W791" s="82"/>
    </row>
    <row r="792" spans="11:23">
      <c r="K792" s="245"/>
      <c r="L792" s="83"/>
      <c r="M792" s="82"/>
      <c r="N792" s="83"/>
      <c r="O792" s="82"/>
      <c r="P792" s="83"/>
      <c r="Q792" s="82"/>
      <c r="R792" s="83"/>
      <c r="S792" s="82"/>
      <c r="T792" s="83"/>
      <c r="U792" s="82"/>
      <c r="V792" s="83"/>
      <c r="W792" s="82"/>
    </row>
    <row r="793" spans="11:23">
      <c r="K793" s="245"/>
      <c r="L793" s="83"/>
      <c r="M793" s="82"/>
      <c r="N793" s="83"/>
      <c r="O793" s="82"/>
      <c r="P793" s="83"/>
      <c r="Q793" s="82"/>
      <c r="R793" s="83"/>
      <c r="S793" s="82"/>
      <c r="T793" s="83"/>
      <c r="U793" s="82"/>
      <c r="V793" s="83"/>
      <c r="W793" s="82"/>
    </row>
    <row r="794" spans="11:23">
      <c r="K794" s="245"/>
      <c r="L794" s="83"/>
      <c r="M794" s="82"/>
      <c r="N794" s="83"/>
      <c r="O794" s="82"/>
      <c r="P794" s="83"/>
      <c r="Q794" s="82"/>
      <c r="R794" s="83"/>
      <c r="S794" s="82"/>
      <c r="T794" s="83"/>
      <c r="U794" s="82"/>
      <c r="V794" s="83"/>
      <c r="W794" s="82"/>
    </row>
    <row r="795" spans="11:23">
      <c r="K795" s="245"/>
      <c r="L795" s="83"/>
      <c r="M795" s="82"/>
      <c r="N795" s="83"/>
      <c r="O795" s="82"/>
      <c r="P795" s="83"/>
      <c r="Q795" s="82"/>
      <c r="R795" s="83"/>
      <c r="S795" s="82"/>
      <c r="T795" s="83"/>
      <c r="U795" s="82"/>
      <c r="V795" s="83"/>
      <c r="W795" s="82"/>
    </row>
    <row r="796" spans="11:23">
      <c r="K796" s="245"/>
      <c r="L796" s="83"/>
      <c r="M796" s="82"/>
      <c r="N796" s="83"/>
      <c r="O796" s="82"/>
      <c r="P796" s="83"/>
      <c r="Q796" s="82"/>
      <c r="R796" s="83"/>
      <c r="S796" s="82"/>
      <c r="T796" s="83"/>
      <c r="U796" s="82"/>
      <c r="V796" s="83"/>
      <c r="W796" s="82"/>
    </row>
    <row r="797" spans="11:23">
      <c r="K797" s="245"/>
      <c r="L797" s="83"/>
      <c r="M797" s="82"/>
      <c r="N797" s="83"/>
      <c r="O797" s="82"/>
      <c r="P797" s="83"/>
      <c r="Q797" s="82"/>
      <c r="R797" s="83"/>
      <c r="S797" s="82"/>
      <c r="T797" s="83"/>
      <c r="U797" s="82"/>
      <c r="V797" s="83"/>
      <c r="W797" s="82"/>
    </row>
    <row r="798" spans="11:23">
      <c r="K798" s="245"/>
      <c r="L798" s="83"/>
      <c r="M798" s="82"/>
      <c r="N798" s="83"/>
      <c r="O798" s="82"/>
      <c r="P798" s="83"/>
      <c r="Q798" s="82"/>
      <c r="R798" s="83"/>
      <c r="S798" s="82"/>
      <c r="T798" s="83"/>
      <c r="U798" s="82"/>
      <c r="V798" s="83"/>
      <c r="W798" s="82"/>
    </row>
    <row r="799" spans="11:23">
      <c r="K799" s="245"/>
      <c r="L799" s="83"/>
      <c r="M799" s="82"/>
      <c r="N799" s="83"/>
      <c r="O799" s="82"/>
      <c r="P799" s="83"/>
      <c r="Q799" s="82"/>
      <c r="R799" s="83"/>
      <c r="S799" s="82"/>
      <c r="T799" s="83"/>
      <c r="U799" s="82"/>
      <c r="V799" s="83"/>
      <c r="W799" s="82"/>
    </row>
    <row r="800" spans="11:23">
      <c r="K800" s="245"/>
      <c r="L800" s="83"/>
      <c r="M800" s="82"/>
      <c r="N800" s="83"/>
      <c r="O800" s="82"/>
      <c r="P800" s="83"/>
      <c r="Q800" s="82"/>
      <c r="R800" s="83"/>
      <c r="S800" s="82"/>
      <c r="T800" s="83"/>
      <c r="U800" s="82"/>
      <c r="V800" s="83"/>
      <c r="W800" s="82"/>
    </row>
    <row r="801" spans="11:23">
      <c r="K801" s="245"/>
      <c r="L801" s="83"/>
      <c r="M801" s="82"/>
      <c r="N801" s="83"/>
      <c r="O801" s="82"/>
      <c r="P801" s="83"/>
      <c r="Q801" s="82"/>
      <c r="R801" s="83"/>
      <c r="S801" s="82"/>
      <c r="T801" s="83"/>
      <c r="U801" s="82"/>
      <c r="V801" s="83"/>
      <c r="W801" s="82"/>
    </row>
    <row r="802" spans="11:23">
      <c r="K802" s="245"/>
      <c r="L802" s="83"/>
      <c r="M802" s="82"/>
      <c r="N802" s="83"/>
      <c r="O802" s="82"/>
      <c r="P802" s="83"/>
      <c r="Q802" s="82"/>
      <c r="R802" s="83"/>
      <c r="S802" s="82"/>
      <c r="T802" s="83"/>
      <c r="U802" s="82"/>
      <c r="V802" s="83"/>
      <c r="W802" s="82"/>
    </row>
    <row r="803" spans="11:23">
      <c r="K803" s="245"/>
      <c r="L803" s="83"/>
      <c r="M803" s="82"/>
      <c r="N803" s="83"/>
      <c r="O803" s="82"/>
      <c r="P803" s="83"/>
      <c r="Q803" s="82"/>
      <c r="R803" s="83"/>
      <c r="S803" s="82"/>
      <c r="T803" s="83"/>
      <c r="U803" s="82"/>
      <c r="V803" s="83"/>
      <c r="W803" s="82"/>
    </row>
    <row r="804" spans="11:23">
      <c r="K804" s="245"/>
      <c r="L804" s="83"/>
      <c r="M804" s="82"/>
      <c r="N804" s="83"/>
      <c r="O804" s="82"/>
      <c r="P804" s="83"/>
      <c r="Q804" s="82"/>
      <c r="R804" s="83"/>
      <c r="S804" s="82"/>
      <c r="T804" s="83"/>
      <c r="U804" s="82"/>
      <c r="V804" s="83"/>
      <c r="W804" s="82"/>
    </row>
    <row r="805" spans="11:23">
      <c r="K805" s="245"/>
      <c r="L805" s="83"/>
      <c r="M805" s="82"/>
      <c r="N805" s="83"/>
      <c r="O805" s="82"/>
      <c r="P805" s="83"/>
      <c r="Q805" s="82"/>
      <c r="R805" s="83"/>
      <c r="S805" s="82"/>
      <c r="T805" s="83"/>
      <c r="U805" s="82"/>
      <c r="V805" s="83"/>
      <c r="W805" s="82"/>
    </row>
    <row r="806" spans="11:23">
      <c r="K806" s="245"/>
      <c r="L806" s="83"/>
      <c r="M806" s="82"/>
      <c r="N806" s="83"/>
      <c r="O806" s="82"/>
      <c r="P806" s="83"/>
      <c r="Q806" s="82"/>
      <c r="R806" s="83"/>
      <c r="S806" s="82"/>
      <c r="T806" s="83"/>
      <c r="U806" s="82"/>
      <c r="V806" s="83"/>
      <c r="W806" s="82"/>
    </row>
    <row r="807" spans="11:23">
      <c r="K807" s="245"/>
      <c r="L807" s="83"/>
      <c r="M807" s="82"/>
      <c r="N807" s="83"/>
      <c r="O807" s="82"/>
      <c r="P807" s="83"/>
      <c r="Q807" s="82"/>
      <c r="R807" s="83"/>
      <c r="S807" s="82"/>
      <c r="T807" s="83"/>
      <c r="U807" s="82"/>
      <c r="V807" s="83"/>
      <c r="W807" s="82"/>
    </row>
    <row r="808" spans="11:23">
      <c r="K808" s="245"/>
      <c r="L808" s="83"/>
      <c r="M808" s="82"/>
      <c r="N808" s="83"/>
      <c r="O808" s="82"/>
      <c r="P808" s="83"/>
      <c r="Q808" s="82"/>
      <c r="R808" s="83"/>
      <c r="S808" s="82"/>
      <c r="T808" s="83"/>
      <c r="U808" s="82"/>
      <c r="V808" s="83"/>
      <c r="W808" s="82"/>
    </row>
    <row r="809" spans="11:23">
      <c r="K809" s="245"/>
      <c r="L809" s="83"/>
      <c r="M809" s="82"/>
      <c r="N809" s="83"/>
      <c r="O809" s="82"/>
      <c r="P809" s="83"/>
      <c r="Q809" s="82"/>
      <c r="R809" s="83"/>
      <c r="S809" s="82"/>
      <c r="T809" s="83"/>
      <c r="U809" s="82"/>
      <c r="V809" s="83"/>
      <c r="W809" s="82"/>
    </row>
    <row r="810" spans="11:23">
      <c r="K810" s="245"/>
      <c r="L810" s="83"/>
      <c r="M810" s="82"/>
      <c r="N810" s="83"/>
      <c r="O810" s="82"/>
      <c r="P810" s="83"/>
      <c r="Q810" s="82"/>
      <c r="R810" s="83"/>
      <c r="S810" s="82"/>
      <c r="T810" s="83"/>
      <c r="U810" s="82"/>
      <c r="V810" s="83"/>
      <c r="W810" s="82"/>
    </row>
    <row r="811" spans="11:23">
      <c r="K811" s="245"/>
      <c r="L811" s="83"/>
      <c r="M811" s="82"/>
      <c r="N811" s="83"/>
      <c r="O811" s="82"/>
      <c r="P811" s="83"/>
      <c r="Q811" s="82"/>
      <c r="R811" s="83"/>
      <c r="S811" s="82"/>
      <c r="T811" s="83"/>
      <c r="U811" s="82"/>
      <c r="V811" s="83"/>
      <c r="W811" s="82"/>
    </row>
    <row r="812" spans="11:23">
      <c r="K812" s="245"/>
      <c r="L812" s="83"/>
      <c r="M812" s="82"/>
      <c r="N812" s="83"/>
      <c r="O812" s="82"/>
      <c r="P812" s="83"/>
      <c r="Q812" s="82"/>
      <c r="R812" s="83"/>
      <c r="S812" s="82"/>
      <c r="T812" s="83"/>
      <c r="U812" s="82"/>
      <c r="V812" s="83"/>
      <c r="W812" s="82"/>
    </row>
    <row r="813" spans="11:23">
      <c r="K813" s="245"/>
      <c r="L813" s="83"/>
      <c r="M813" s="82"/>
      <c r="N813" s="83"/>
      <c r="O813" s="82"/>
      <c r="P813" s="83"/>
      <c r="Q813" s="82"/>
      <c r="R813" s="83"/>
      <c r="S813" s="82"/>
      <c r="T813" s="83"/>
      <c r="U813" s="82"/>
      <c r="V813" s="83"/>
      <c r="W813" s="82"/>
    </row>
    <row r="814" spans="11:23">
      <c r="K814" s="245"/>
      <c r="L814" s="83"/>
      <c r="M814" s="82"/>
      <c r="N814" s="83"/>
      <c r="O814" s="82"/>
      <c r="P814" s="83"/>
      <c r="Q814" s="82"/>
      <c r="R814" s="83"/>
      <c r="S814" s="82"/>
      <c r="T814" s="83"/>
      <c r="U814" s="82"/>
      <c r="V814" s="83"/>
      <c r="W814" s="82"/>
    </row>
    <row r="815" spans="11:23">
      <c r="K815" s="245"/>
      <c r="L815" s="83"/>
      <c r="M815" s="82"/>
      <c r="N815" s="83"/>
      <c r="O815" s="82"/>
      <c r="P815" s="83"/>
      <c r="Q815" s="82"/>
      <c r="R815" s="83"/>
      <c r="S815" s="82"/>
      <c r="T815" s="83"/>
      <c r="U815" s="82"/>
      <c r="V815" s="83"/>
      <c r="W815" s="82"/>
    </row>
    <row r="816" spans="11:23">
      <c r="K816" s="245"/>
      <c r="L816" s="83"/>
      <c r="M816" s="82"/>
      <c r="N816" s="83"/>
      <c r="O816" s="82"/>
      <c r="P816" s="83"/>
      <c r="Q816" s="82"/>
      <c r="R816" s="83"/>
      <c r="S816" s="82"/>
      <c r="T816" s="83"/>
      <c r="U816" s="82"/>
      <c r="V816" s="83"/>
      <c r="W816" s="82"/>
    </row>
    <row r="817" spans="11:23">
      <c r="K817" s="245"/>
      <c r="L817" s="83"/>
      <c r="M817" s="82"/>
      <c r="N817" s="83"/>
      <c r="O817" s="82"/>
      <c r="P817" s="83"/>
      <c r="Q817" s="82"/>
      <c r="R817" s="83"/>
      <c r="S817" s="82"/>
      <c r="T817" s="83"/>
      <c r="U817" s="82"/>
      <c r="V817" s="83"/>
      <c r="W817" s="82"/>
    </row>
    <row r="818" spans="11:23">
      <c r="K818" s="245"/>
      <c r="L818" s="83"/>
      <c r="M818" s="82"/>
      <c r="N818" s="83"/>
      <c r="O818" s="82"/>
      <c r="P818" s="83"/>
      <c r="Q818" s="82"/>
      <c r="R818" s="83"/>
      <c r="S818" s="82"/>
      <c r="T818" s="83"/>
      <c r="U818" s="82"/>
      <c r="V818" s="83"/>
      <c r="W818" s="82"/>
    </row>
    <row r="819" spans="11:23">
      <c r="K819" s="245"/>
      <c r="L819" s="83"/>
      <c r="M819" s="82"/>
      <c r="N819" s="83"/>
      <c r="O819" s="82"/>
      <c r="P819" s="83"/>
      <c r="Q819" s="82"/>
      <c r="R819" s="83"/>
      <c r="S819" s="82"/>
      <c r="T819" s="83"/>
      <c r="U819" s="82"/>
      <c r="V819" s="83"/>
      <c r="W819" s="82"/>
    </row>
    <row r="820" spans="11:23">
      <c r="K820" s="245"/>
      <c r="L820" s="83"/>
      <c r="M820" s="82"/>
      <c r="N820" s="83"/>
      <c r="O820" s="82"/>
      <c r="P820" s="83"/>
      <c r="Q820" s="82"/>
      <c r="R820" s="83"/>
      <c r="S820" s="82"/>
      <c r="T820" s="83"/>
      <c r="U820" s="82"/>
      <c r="V820" s="83"/>
      <c r="W820" s="82"/>
    </row>
    <row r="821" spans="11:23">
      <c r="K821" s="245"/>
      <c r="L821" s="83"/>
      <c r="M821" s="82"/>
      <c r="N821" s="83"/>
      <c r="O821" s="82"/>
      <c r="P821" s="83"/>
      <c r="Q821" s="82"/>
      <c r="R821" s="83"/>
      <c r="S821" s="82"/>
      <c r="T821" s="83"/>
      <c r="U821" s="82"/>
      <c r="V821" s="83"/>
      <c r="W821" s="82"/>
    </row>
    <row r="822" spans="11:23">
      <c r="K822" s="245"/>
      <c r="L822" s="83"/>
      <c r="M822" s="82"/>
      <c r="N822" s="83"/>
      <c r="O822" s="82"/>
      <c r="P822" s="83"/>
      <c r="Q822" s="82"/>
      <c r="R822" s="83"/>
      <c r="S822" s="82"/>
      <c r="T822" s="83"/>
      <c r="U822" s="82"/>
      <c r="V822" s="83"/>
      <c r="W822" s="82"/>
    </row>
    <row r="823" spans="11:23">
      <c r="K823" s="245"/>
      <c r="L823" s="83"/>
      <c r="M823" s="82"/>
      <c r="N823" s="83"/>
      <c r="O823" s="82"/>
      <c r="P823" s="83"/>
      <c r="Q823" s="82"/>
      <c r="R823" s="83"/>
      <c r="S823" s="82"/>
      <c r="T823" s="83"/>
      <c r="U823" s="82"/>
      <c r="V823" s="83"/>
      <c r="W823" s="82"/>
    </row>
    <row r="824" spans="11:23">
      <c r="K824" s="245"/>
      <c r="L824" s="83"/>
      <c r="M824" s="82"/>
      <c r="N824" s="83"/>
      <c r="O824" s="82"/>
      <c r="P824" s="83"/>
      <c r="Q824" s="82"/>
      <c r="R824" s="83"/>
      <c r="S824" s="82"/>
      <c r="T824" s="83"/>
      <c r="U824" s="82"/>
      <c r="V824" s="83"/>
      <c r="W824" s="82"/>
    </row>
    <row r="825" spans="11:23">
      <c r="K825" s="245"/>
      <c r="L825" s="83"/>
      <c r="M825" s="82"/>
      <c r="N825" s="83"/>
      <c r="O825" s="82"/>
      <c r="P825" s="83"/>
      <c r="Q825" s="82"/>
      <c r="R825" s="83"/>
      <c r="S825" s="82"/>
      <c r="T825" s="83"/>
      <c r="U825" s="82"/>
      <c r="V825" s="83"/>
      <c r="W825" s="82"/>
    </row>
    <row r="826" spans="11:23">
      <c r="K826" s="245"/>
      <c r="L826" s="83"/>
      <c r="M826" s="82"/>
      <c r="N826" s="83"/>
      <c r="O826" s="82"/>
      <c r="P826" s="83"/>
      <c r="Q826" s="82"/>
      <c r="R826" s="83"/>
      <c r="S826" s="82"/>
      <c r="T826" s="83"/>
      <c r="U826" s="82"/>
      <c r="V826" s="83"/>
      <c r="W826" s="82"/>
    </row>
    <row r="827" spans="11:23">
      <c r="K827" s="245"/>
      <c r="L827" s="83"/>
      <c r="M827" s="82"/>
      <c r="N827" s="83"/>
      <c r="O827" s="82"/>
      <c r="P827" s="83"/>
      <c r="Q827" s="82"/>
      <c r="R827" s="83"/>
      <c r="S827" s="82"/>
      <c r="T827" s="83"/>
      <c r="U827" s="82"/>
      <c r="V827" s="83"/>
      <c r="W827" s="82"/>
    </row>
    <row r="828" spans="11:23">
      <c r="K828" s="245"/>
      <c r="L828" s="83"/>
      <c r="M828" s="82"/>
      <c r="N828" s="83"/>
      <c r="O828" s="82"/>
      <c r="P828" s="83"/>
      <c r="Q828" s="82"/>
      <c r="R828" s="83"/>
      <c r="S828" s="82"/>
      <c r="T828" s="83"/>
      <c r="U828" s="82"/>
      <c r="V828" s="83"/>
      <c r="W828" s="82"/>
    </row>
    <row r="829" spans="11:23">
      <c r="K829" s="245"/>
      <c r="L829" s="83"/>
      <c r="M829" s="82"/>
      <c r="N829" s="83"/>
      <c r="O829" s="82"/>
      <c r="P829" s="83"/>
      <c r="Q829" s="82"/>
      <c r="R829" s="83"/>
      <c r="S829" s="82"/>
      <c r="T829" s="83"/>
      <c r="U829" s="82"/>
      <c r="V829" s="83"/>
      <c r="W829" s="82"/>
    </row>
    <row r="830" spans="11:23">
      <c r="K830" s="245"/>
      <c r="L830" s="83"/>
      <c r="M830" s="82"/>
      <c r="N830" s="83"/>
      <c r="O830" s="82"/>
      <c r="P830" s="83"/>
      <c r="Q830" s="82"/>
      <c r="R830" s="83"/>
      <c r="S830" s="82"/>
      <c r="T830" s="83"/>
      <c r="U830" s="82"/>
      <c r="V830" s="83"/>
      <c r="W830" s="82"/>
    </row>
    <row r="831" spans="11:23">
      <c r="K831" s="245"/>
      <c r="L831" s="83"/>
      <c r="M831" s="82"/>
      <c r="N831" s="83"/>
      <c r="O831" s="82"/>
      <c r="P831" s="83"/>
      <c r="Q831" s="82"/>
      <c r="R831" s="83"/>
      <c r="S831" s="82"/>
      <c r="T831" s="83"/>
      <c r="U831" s="82"/>
      <c r="V831" s="83"/>
      <c r="W831" s="82"/>
    </row>
    <row r="832" spans="11:23">
      <c r="K832" s="245"/>
      <c r="L832" s="83"/>
      <c r="M832" s="82"/>
      <c r="N832" s="83"/>
      <c r="O832" s="82"/>
      <c r="P832" s="83"/>
      <c r="Q832" s="82"/>
      <c r="R832" s="83"/>
      <c r="S832" s="82"/>
      <c r="T832" s="83"/>
      <c r="U832" s="82"/>
      <c r="V832" s="83"/>
      <c r="W832" s="82"/>
    </row>
    <row r="833" spans="11:23">
      <c r="K833" s="245"/>
      <c r="L833" s="83"/>
      <c r="M833" s="82"/>
      <c r="N833" s="83"/>
      <c r="O833" s="82"/>
      <c r="P833" s="83"/>
      <c r="Q833" s="82"/>
      <c r="R833" s="83"/>
      <c r="S833" s="82"/>
      <c r="T833" s="83"/>
      <c r="U833" s="82"/>
      <c r="V833" s="83"/>
      <c r="W833" s="82"/>
    </row>
    <row r="834" spans="11:23">
      <c r="K834" s="245"/>
      <c r="L834" s="83"/>
      <c r="M834" s="82"/>
      <c r="N834" s="83"/>
      <c r="O834" s="82"/>
      <c r="P834" s="83"/>
      <c r="Q834" s="82"/>
      <c r="R834" s="83"/>
      <c r="S834" s="82"/>
      <c r="T834" s="83"/>
      <c r="U834" s="82"/>
      <c r="V834" s="83"/>
      <c r="W834" s="82"/>
    </row>
    <row r="835" spans="11:23">
      <c r="K835" s="245"/>
      <c r="L835" s="83"/>
      <c r="M835" s="82"/>
      <c r="N835" s="83"/>
      <c r="O835" s="82"/>
      <c r="P835" s="83"/>
      <c r="Q835" s="82"/>
      <c r="R835" s="83"/>
      <c r="S835" s="82"/>
      <c r="T835" s="83"/>
      <c r="U835" s="82"/>
      <c r="V835" s="83"/>
      <c r="W835" s="82"/>
    </row>
    <row r="836" spans="11:23">
      <c r="K836" s="245"/>
      <c r="L836" s="83"/>
      <c r="M836" s="82"/>
      <c r="N836" s="83"/>
      <c r="O836" s="82"/>
      <c r="P836" s="83"/>
      <c r="Q836" s="82"/>
      <c r="R836" s="83"/>
      <c r="S836" s="82"/>
      <c r="T836" s="83"/>
      <c r="U836" s="82"/>
      <c r="V836" s="83"/>
      <c r="W836" s="82"/>
    </row>
    <row r="837" spans="11:23">
      <c r="K837" s="245"/>
      <c r="L837" s="83"/>
      <c r="M837" s="82"/>
      <c r="N837" s="83"/>
      <c r="O837" s="82"/>
      <c r="P837" s="83"/>
      <c r="Q837" s="82"/>
      <c r="R837" s="83"/>
      <c r="S837" s="82"/>
      <c r="T837" s="83"/>
      <c r="U837" s="82"/>
      <c r="V837" s="83"/>
      <c r="W837" s="82"/>
    </row>
    <row r="838" spans="11:23">
      <c r="K838" s="245"/>
      <c r="L838" s="83"/>
      <c r="M838" s="82"/>
      <c r="N838" s="83"/>
      <c r="O838" s="82"/>
      <c r="P838" s="83"/>
      <c r="Q838" s="82"/>
      <c r="R838" s="83"/>
      <c r="S838" s="82"/>
      <c r="T838" s="83"/>
      <c r="U838" s="82"/>
      <c r="V838" s="83"/>
      <c r="W838" s="82"/>
    </row>
    <row r="839" spans="11:23">
      <c r="K839" s="245"/>
      <c r="L839" s="83"/>
      <c r="M839" s="82"/>
      <c r="N839" s="83"/>
      <c r="O839" s="82"/>
      <c r="P839" s="83"/>
      <c r="Q839" s="82"/>
      <c r="R839" s="83"/>
      <c r="S839" s="82"/>
      <c r="T839" s="83"/>
      <c r="U839" s="82"/>
      <c r="V839" s="83"/>
      <c r="W839" s="82"/>
    </row>
    <row r="840" spans="11:23">
      <c r="K840" s="245"/>
      <c r="L840" s="83"/>
      <c r="M840" s="82"/>
      <c r="N840" s="83"/>
      <c r="O840" s="82"/>
      <c r="P840" s="83"/>
      <c r="Q840" s="82"/>
      <c r="R840" s="83"/>
      <c r="S840" s="82"/>
      <c r="T840" s="83"/>
      <c r="U840" s="82"/>
      <c r="V840" s="83"/>
      <c r="W840" s="82"/>
    </row>
    <row r="841" spans="11:23">
      <c r="K841" s="245"/>
      <c r="L841" s="83"/>
      <c r="M841" s="82"/>
      <c r="N841" s="83"/>
      <c r="O841" s="82"/>
      <c r="P841" s="83"/>
      <c r="Q841" s="82"/>
      <c r="R841" s="83"/>
      <c r="S841" s="82"/>
      <c r="T841" s="83"/>
      <c r="U841" s="82"/>
      <c r="V841" s="83"/>
      <c r="W841" s="82"/>
    </row>
    <row r="842" spans="11:23">
      <c r="K842" s="245"/>
      <c r="L842" s="83"/>
      <c r="M842" s="82"/>
      <c r="N842" s="83"/>
      <c r="O842" s="82"/>
      <c r="P842" s="83"/>
      <c r="Q842" s="82"/>
      <c r="R842" s="83"/>
      <c r="S842" s="82"/>
      <c r="T842" s="83"/>
      <c r="U842" s="82"/>
      <c r="V842" s="83"/>
      <c r="W842" s="82"/>
    </row>
    <row r="843" spans="11:23">
      <c r="K843" s="245"/>
      <c r="L843" s="83"/>
      <c r="M843" s="82"/>
      <c r="N843" s="83"/>
      <c r="O843" s="82"/>
      <c r="P843" s="83"/>
      <c r="Q843" s="82"/>
      <c r="R843" s="83"/>
      <c r="S843" s="82"/>
      <c r="T843" s="83"/>
      <c r="U843" s="82"/>
      <c r="V843" s="83"/>
      <c r="W843" s="82"/>
    </row>
    <row r="844" spans="11:23">
      <c r="K844" s="245"/>
      <c r="L844" s="83"/>
      <c r="M844" s="82"/>
      <c r="N844" s="83"/>
      <c r="O844" s="82"/>
      <c r="P844" s="83"/>
      <c r="Q844" s="82"/>
      <c r="R844" s="83"/>
      <c r="S844" s="82"/>
      <c r="T844" s="83"/>
      <c r="U844" s="82"/>
      <c r="V844" s="83"/>
      <c r="W844" s="82"/>
    </row>
    <row r="845" spans="11:23">
      <c r="K845" s="245"/>
      <c r="L845" s="83"/>
      <c r="M845" s="82"/>
      <c r="N845" s="83"/>
      <c r="O845" s="82"/>
      <c r="P845" s="83"/>
      <c r="Q845" s="82"/>
      <c r="R845" s="83"/>
      <c r="S845" s="82"/>
      <c r="T845" s="83"/>
      <c r="U845" s="82"/>
      <c r="V845" s="83"/>
      <c r="W845" s="82"/>
    </row>
    <row r="846" spans="11:23">
      <c r="K846" s="245"/>
      <c r="L846" s="83"/>
      <c r="M846" s="82"/>
      <c r="N846" s="83"/>
      <c r="O846" s="82"/>
      <c r="P846" s="83"/>
      <c r="Q846" s="82"/>
      <c r="R846" s="83"/>
      <c r="S846" s="82"/>
      <c r="T846" s="83"/>
      <c r="U846" s="82"/>
      <c r="V846" s="83"/>
      <c r="W846" s="82"/>
    </row>
    <row r="847" spans="11:23">
      <c r="K847" s="245"/>
      <c r="L847" s="83"/>
      <c r="M847" s="82"/>
      <c r="N847" s="83"/>
      <c r="O847" s="82"/>
      <c r="P847" s="83"/>
      <c r="Q847" s="82"/>
      <c r="R847" s="83"/>
      <c r="S847" s="82"/>
      <c r="T847" s="83"/>
      <c r="U847" s="82"/>
      <c r="V847" s="83"/>
      <c r="W847" s="82"/>
    </row>
    <row r="848" spans="11:23">
      <c r="K848" s="245"/>
      <c r="L848" s="83"/>
      <c r="M848" s="82"/>
      <c r="N848" s="83"/>
      <c r="O848" s="82"/>
      <c r="P848" s="83"/>
      <c r="Q848" s="82"/>
      <c r="R848" s="83"/>
      <c r="S848" s="82"/>
      <c r="T848" s="83"/>
      <c r="U848" s="82"/>
      <c r="V848" s="83"/>
      <c r="W848" s="82"/>
    </row>
    <row r="849" spans="11:23">
      <c r="K849" s="245"/>
      <c r="L849" s="83"/>
      <c r="M849" s="82"/>
      <c r="N849" s="83"/>
      <c r="O849" s="82"/>
      <c r="P849" s="83"/>
      <c r="Q849" s="82"/>
      <c r="R849" s="83"/>
      <c r="S849" s="82"/>
      <c r="T849" s="83"/>
      <c r="U849" s="82"/>
      <c r="V849" s="83"/>
      <c r="W849" s="82"/>
    </row>
    <row r="850" spans="11:23">
      <c r="K850" s="245"/>
      <c r="L850" s="83"/>
      <c r="M850" s="82"/>
      <c r="N850" s="83"/>
      <c r="O850" s="82"/>
      <c r="P850" s="83"/>
      <c r="Q850" s="82"/>
      <c r="R850" s="83"/>
      <c r="S850" s="82"/>
      <c r="T850" s="83"/>
      <c r="U850" s="82"/>
      <c r="V850" s="83"/>
      <c r="W850" s="82"/>
    </row>
    <row r="851" spans="11:23">
      <c r="K851" s="245"/>
      <c r="L851" s="83"/>
      <c r="M851" s="82"/>
      <c r="N851" s="83"/>
      <c r="O851" s="82"/>
      <c r="P851" s="83"/>
      <c r="Q851" s="82"/>
      <c r="R851" s="83"/>
      <c r="S851" s="82"/>
      <c r="T851" s="83"/>
      <c r="U851" s="82"/>
      <c r="V851" s="83"/>
      <c r="W851" s="82"/>
    </row>
    <row r="852" spans="11:23">
      <c r="K852" s="245"/>
      <c r="L852" s="83"/>
      <c r="M852" s="82"/>
      <c r="N852" s="83"/>
      <c r="O852" s="82"/>
      <c r="P852" s="83"/>
      <c r="Q852" s="82"/>
      <c r="R852" s="83"/>
      <c r="S852" s="82"/>
      <c r="T852" s="83"/>
      <c r="U852" s="82"/>
      <c r="V852" s="83"/>
      <c r="W852" s="82"/>
    </row>
    <row r="853" spans="11:23">
      <c r="K853" s="245"/>
      <c r="L853" s="83"/>
      <c r="M853" s="82"/>
      <c r="N853" s="83"/>
      <c r="O853" s="82"/>
      <c r="P853" s="83"/>
      <c r="Q853" s="82"/>
      <c r="R853" s="83"/>
      <c r="S853" s="82"/>
      <c r="T853" s="83"/>
      <c r="U853" s="82"/>
      <c r="V853" s="83"/>
      <c r="W853" s="82"/>
    </row>
    <row r="854" spans="11:23">
      <c r="K854" s="245"/>
      <c r="L854" s="83"/>
      <c r="M854" s="82"/>
      <c r="N854" s="83"/>
      <c r="O854" s="82"/>
      <c r="P854" s="83"/>
      <c r="Q854" s="82"/>
      <c r="R854" s="83"/>
      <c r="S854" s="82"/>
      <c r="T854" s="83"/>
      <c r="U854" s="82"/>
      <c r="V854" s="83"/>
      <c r="W854" s="82"/>
    </row>
    <row r="855" spans="11:23">
      <c r="K855" s="245"/>
      <c r="L855" s="83"/>
      <c r="M855" s="82"/>
      <c r="N855" s="83"/>
      <c r="O855" s="82"/>
      <c r="P855" s="83"/>
      <c r="Q855" s="82"/>
      <c r="R855" s="83"/>
      <c r="S855" s="82"/>
      <c r="T855" s="83"/>
      <c r="U855" s="82"/>
      <c r="V855" s="83"/>
      <c r="W855" s="82"/>
    </row>
    <row r="856" spans="11:23">
      <c r="K856" s="245"/>
      <c r="L856" s="83"/>
      <c r="M856" s="82"/>
      <c r="N856" s="83"/>
      <c r="O856" s="82"/>
      <c r="P856" s="83"/>
      <c r="Q856" s="82"/>
      <c r="R856" s="83"/>
      <c r="S856" s="82"/>
      <c r="T856" s="83"/>
      <c r="U856" s="82"/>
      <c r="V856" s="83"/>
      <c r="W856" s="82"/>
    </row>
    <row r="857" spans="11:23">
      <c r="K857" s="245"/>
      <c r="L857" s="83"/>
      <c r="M857" s="82"/>
      <c r="N857" s="83"/>
      <c r="O857" s="82"/>
      <c r="P857" s="83"/>
      <c r="Q857" s="82"/>
      <c r="R857" s="83"/>
      <c r="S857" s="82"/>
      <c r="T857" s="83"/>
      <c r="U857" s="82"/>
      <c r="V857" s="83"/>
      <c r="W857" s="82"/>
    </row>
    <row r="858" spans="11:23">
      <c r="K858" s="245"/>
      <c r="L858" s="83"/>
      <c r="M858" s="82"/>
      <c r="N858" s="83"/>
      <c r="O858" s="82"/>
      <c r="P858" s="83"/>
      <c r="Q858" s="82"/>
      <c r="R858" s="83"/>
      <c r="S858" s="82"/>
      <c r="T858" s="83"/>
      <c r="U858" s="82"/>
      <c r="V858" s="83"/>
      <c r="W858" s="82"/>
    </row>
    <row r="859" spans="11:23">
      <c r="K859" s="245"/>
      <c r="L859" s="83"/>
      <c r="M859" s="82"/>
      <c r="N859" s="83"/>
      <c r="O859" s="82"/>
      <c r="P859" s="83"/>
      <c r="Q859" s="82"/>
      <c r="R859" s="83"/>
      <c r="S859" s="82"/>
      <c r="T859" s="83"/>
      <c r="U859" s="82"/>
      <c r="V859" s="83"/>
      <c r="W859" s="82"/>
    </row>
    <row r="860" spans="11:23">
      <c r="K860" s="245"/>
      <c r="L860" s="83"/>
      <c r="M860" s="82"/>
      <c r="N860" s="83"/>
      <c r="O860" s="82"/>
      <c r="P860" s="83"/>
      <c r="Q860" s="82"/>
      <c r="R860" s="83"/>
      <c r="S860" s="82"/>
      <c r="T860" s="83"/>
      <c r="U860" s="82"/>
      <c r="V860" s="83"/>
      <c r="W860" s="82"/>
    </row>
    <row r="861" spans="11:23">
      <c r="K861" s="245"/>
      <c r="L861" s="83"/>
      <c r="M861" s="82"/>
      <c r="N861" s="83"/>
      <c r="O861" s="82"/>
      <c r="P861" s="83"/>
      <c r="Q861" s="82"/>
      <c r="R861" s="83"/>
      <c r="S861" s="82"/>
      <c r="T861" s="83"/>
      <c r="U861" s="82"/>
      <c r="V861" s="83"/>
      <c r="W861" s="82"/>
    </row>
    <row r="862" spans="11:23">
      <c r="K862" s="245"/>
      <c r="L862" s="83"/>
      <c r="M862" s="82"/>
      <c r="N862" s="83"/>
      <c r="O862" s="82"/>
      <c r="P862" s="83"/>
      <c r="Q862" s="82"/>
      <c r="R862" s="83"/>
      <c r="S862" s="82"/>
      <c r="T862" s="83"/>
      <c r="U862" s="82"/>
      <c r="V862" s="83"/>
      <c r="W862" s="82"/>
    </row>
    <row r="863" spans="11:23">
      <c r="K863" s="245"/>
      <c r="L863" s="83"/>
      <c r="M863" s="82"/>
      <c r="N863" s="83"/>
      <c r="O863" s="82"/>
      <c r="P863" s="83"/>
      <c r="Q863" s="82"/>
      <c r="R863" s="83"/>
      <c r="S863" s="82"/>
      <c r="T863" s="83"/>
      <c r="U863" s="82"/>
      <c r="V863" s="83"/>
      <c r="W863" s="82"/>
    </row>
    <row r="864" spans="11:23">
      <c r="K864" s="245"/>
      <c r="L864" s="83"/>
      <c r="M864" s="82"/>
      <c r="N864" s="83"/>
      <c r="O864" s="82"/>
      <c r="P864" s="83"/>
      <c r="Q864" s="82"/>
      <c r="R864" s="83"/>
      <c r="S864" s="82"/>
      <c r="T864" s="83"/>
      <c r="U864" s="82"/>
      <c r="V864" s="83"/>
      <c r="W864" s="82"/>
    </row>
    <row r="865" spans="11:23">
      <c r="K865" s="245"/>
      <c r="L865" s="83"/>
      <c r="M865" s="82"/>
      <c r="N865" s="83"/>
      <c r="O865" s="82"/>
      <c r="P865" s="83"/>
      <c r="Q865" s="82"/>
      <c r="R865" s="83"/>
      <c r="S865" s="82"/>
      <c r="T865" s="83"/>
      <c r="U865" s="82"/>
      <c r="V865" s="83"/>
      <c r="W865" s="82"/>
    </row>
    <row r="866" spans="11:23">
      <c r="K866" s="245"/>
      <c r="L866" s="83"/>
      <c r="M866" s="82"/>
      <c r="N866" s="83"/>
      <c r="O866" s="82"/>
      <c r="P866" s="83"/>
      <c r="Q866" s="82"/>
      <c r="R866" s="83"/>
      <c r="S866" s="82"/>
      <c r="T866" s="83"/>
      <c r="U866" s="82"/>
      <c r="V866" s="83"/>
      <c r="W866" s="82"/>
    </row>
    <row r="867" spans="11:23">
      <c r="K867" s="245"/>
      <c r="L867" s="83"/>
      <c r="M867" s="82"/>
      <c r="N867" s="83"/>
      <c r="O867" s="82"/>
      <c r="P867" s="83"/>
      <c r="Q867" s="82"/>
      <c r="R867" s="83"/>
      <c r="S867" s="82"/>
      <c r="T867" s="83"/>
      <c r="U867" s="82"/>
      <c r="V867" s="83"/>
      <c r="W867" s="82"/>
    </row>
    <row r="868" spans="11:23">
      <c r="K868" s="245"/>
      <c r="L868" s="83"/>
      <c r="M868" s="82"/>
      <c r="N868" s="83"/>
      <c r="O868" s="82"/>
      <c r="P868" s="83"/>
      <c r="Q868" s="82"/>
      <c r="R868" s="83"/>
      <c r="S868" s="82"/>
      <c r="T868" s="83"/>
      <c r="U868" s="82"/>
      <c r="V868" s="83"/>
      <c r="W868" s="82"/>
    </row>
    <row r="869" spans="11:23">
      <c r="K869" s="245"/>
      <c r="L869" s="83"/>
      <c r="M869" s="82"/>
      <c r="N869" s="83"/>
      <c r="O869" s="82"/>
      <c r="P869" s="83"/>
      <c r="Q869" s="82"/>
      <c r="R869" s="83"/>
      <c r="S869" s="82"/>
      <c r="T869" s="83"/>
      <c r="U869" s="82"/>
      <c r="V869" s="83"/>
      <c r="W869" s="82"/>
    </row>
  </sheetData>
  <mergeCells count="59">
    <mergeCell ref="B2:C2"/>
    <mergeCell ref="D2:G2"/>
    <mergeCell ref="D3:G3"/>
    <mergeCell ref="B4:C5"/>
    <mergeCell ref="D4:G4"/>
    <mergeCell ref="D5:G5"/>
    <mergeCell ref="C9:D9"/>
    <mergeCell ref="A10:A32"/>
    <mergeCell ref="B11:B17"/>
    <mergeCell ref="H11:H17"/>
    <mergeCell ref="B18:B21"/>
    <mergeCell ref="H18:H21"/>
    <mergeCell ref="B22:B26"/>
    <mergeCell ref="H22:H26"/>
    <mergeCell ref="B27:B29"/>
    <mergeCell ref="H27:H29"/>
    <mergeCell ref="B30:B32"/>
    <mergeCell ref="H30:H32"/>
    <mergeCell ref="A35:A56"/>
    <mergeCell ref="B35:B37"/>
    <mergeCell ref="H35:H37"/>
    <mergeCell ref="B38:B44"/>
    <mergeCell ref="H38:H44"/>
    <mergeCell ref="B45:B48"/>
    <mergeCell ref="B55:B56"/>
    <mergeCell ref="H55:H56"/>
    <mergeCell ref="B53:B54"/>
    <mergeCell ref="H53:H54"/>
    <mergeCell ref="B33:C33"/>
    <mergeCell ref="D33:G33"/>
    <mergeCell ref="H45:H48"/>
    <mergeCell ref="B49:B52"/>
    <mergeCell ref="H49:H52"/>
    <mergeCell ref="B57:C57"/>
    <mergeCell ref="D57:G57"/>
    <mergeCell ref="A59:A78"/>
    <mergeCell ref="B59:B60"/>
    <mergeCell ref="H59:H60"/>
    <mergeCell ref="B61:B66"/>
    <mergeCell ref="H61:H66"/>
    <mergeCell ref="B67:B68"/>
    <mergeCell ref="H67:H68"/>
    <mergeCell ref="B69:B74"/>
    <mergeCell ref="H69:H74"/>
    <mergeCell ref="B76:B78"/>
    <mergeCell ref="H76:H78"/>
    <mergeCell ref="H87:H88"/>
    <mergeCell ref="B89:B92"/>
    <mergeCell ref="H89:H92"/>
    <mergeCell ref="A81:A93"/>
    <mergeCell ref="B82:B84"/>
    <mergeCell ref="H82:H84"/>
    <mergeCell ref="B85:B86"/>
    <mergeCell ref="H85:H86"/>
    <mergeCell ref="B94:C94"/>
    <mergeCell ref="D94:G94"/>
    <mergeCell ref="B79:C79"/>
    <mergeCell ref="D79:G79"/>
    <mergeCell ref="B87:B88"/>
  </mergeCells>
  <conditionalFormatting sqref="F6:G6">
    <cfRule type="dataBar" priority="129">
      <dataBar showValue="0">
        <cfvo type="min" val="0"/>
        <cfvo type="max" val="0"/>
        <color rgb="FF008AEF"/>
      </dataBar>
    </cfRule>
  </conditionalFormatting>
  <conditionalFormatting sqref="K2:K5">
    <cfRule type="dataBar" priority="128">
      <dataBar showValue="0">
        <cfvo type="min" val="0"/>
        <cfvo type="max" val="0"/>
        <color rgb="FF008AEF"/>
      </dataBar>
    </cfRule>
  </conditionalFormatting>
  <conditionalFormatting sqref="K6">
    <cfRule type="dataBar" priority="127">
      <dataBar showValue="0">
        <cfvo type="min" val="0"/>
        <cfvo type="max" val="0"/>
        <color rgb="FF008AEF"/>
      </dataBar>
    </cfRule>
  </conditionalFormatting>
  <conditionalFormatting sqref="J2:J4">
    <cfRule type="iconSet" priority="126">
      <iconSet iconSet="3Symbols2" showValue="0">
        <cfvo type="percent" val="0"/>
        <cfvo type="num" val="1"/>
        <cfvo type="num" val="2"/>
      </iconSet>
    </cfRule>
  </conditionalFormatting>
  <conditionalFormatting sqref="K10:K32">
    <cfRule type="iconSet" priority="125">
      <iconSet iconSet="3Symbols2" showValue="0">
        <cfvo type="percent" val="0"/>
        <cfvo type="num" val="1"/>
        <cfvo type="num" val="2"/>
      </iconSet>
    </cfRule>
  </conditionalFormatting>
  <conditionalFormatting sqref="M10:M32">
    <cfRule type="iconSet" priority="124">
      <iconSet iconSet="3Symbols2" showValue="0">
        <cfvo type="percent" val="0"/>
        <cfvo type="num" val="1"/>
        <cfvo type="num" val="2"/>
      </iconSet>
    </cfRule>
  </conditionalFormatting>
  <conditionalFormatting sqref="O10:O32">
    <cfRule type="iconSet" priority="123">
      <iconSet iconSet="3Symbols2" showValue="0">
        <cfvo type="percent" val="0"/>
        <cfvo type="num" val="1"/>
        <cfvo type="num" val="2"/>
      </iconSet>
    </cfRule>
  </conditionalFormatting>
  <conditionalFormatting sqref="K33">
    <cfRule type="dataBar" priority="122">
      <dataBar showValue="0">
        <cfvo type="min" val="0"/>
        <cfvo type="max" val="0"/>
        <color rgb="FF008AEF"/>
      </dataBar>
    </cfRule>
  </conditionalFormatting>
  <conditionalFormatting sqref="F6:H6">
    <cfRule type="iconSet" priority="119">
      <iconSet iconSet="5Rating">
        <cfvo type="percent" val="0"/>
        <cfvo type="num" val="0"/>
        <cfvo type="num" val="0"/>
        <cfvo type="num" val="0"/>
        <cfvo type="num" val="0"/>
      </iconSet>
    </cfRule>
    <cfRule type="iconSet" priority="120">
      <iconSet iconSet="5Quarters">
        <cfvo type="percent" val="0"/>
        <cfvo type="percent" val="20"/>
        <cfvo type="percent" val="40"/>
        <cfvo type="percent" val="60"/>
        <cfvo type="percent" val="80"/>
      </iconSet>
    </cfRule>
    <cfRule type="iconSet" priority="121">
      <iconSet iconSet="4TrafficLights" showValue="0">
        <cfvo type="percent" val="0"/>
        <cfvo type="num" val="1"/>
        <cfvo type="num" val="2"/>
        <cfvo type="num" val="3"/>
      </iconSet>
    </cfRule>
  </conditionalFormatting>
  <conditionalFormatting sqref="O10:O32 M10:M32">
    <cfRule type="iconSet" priority="118">
      <iconSet iconSet="3Symbols2" showValue="0">
        <cfvo type="percent" val="0"/>
        <cfvo type="num" val="1"/>
        <cfvo type="num" val="2"/>
      </iconSet>
    </cfRule>
  </conditionalFormatting>
  <conditionalFormatting sqref="D2:E5">
    <cfRule type="dataBar" priority="117">
      <dataBar showValue="0">
        <cfvo type="min" val="0"/>
        <cfvo type="max" val="0"/>
        <color rgb="FF008AEF"/>
      </dataBar>
    </cfRule>
  </conditionalFormatting>
  <conditionalFormatting sqref="H10:H32 H2:H5 H93 H89 H87 H85 H81:H82 H75:H76 H69 H67 H61 H59 H55 H53 H49 H45 H38 H35">
    <cfRule type="cellIs" dxfId="127" priority="116" operator="greaterThanOrEqual">
      <formula>3</formula>
    </cfRule>
  </conditionalFormatting>
  <conditionalFormatting sqref="K35:K93">
    <cfRule type="iconSet" priority="115">
      <iconSet iconSet="3Symbols2" showValue="0">
        <cfvo type="percent" val="0"/>
        <cfvo type="num" val="1"/>
        <cfvo type="num" val="2"/>
      </iconSet>
    </cfRule>
  </conditionalFormatting>
  <conditionalFormatting sqref="M35:M93">
    <cfRule type="iconSet" priority="114">
      <iconSet iconSet="3Symbols2" showValue="0">
        <cfvo type="percent" val="0"/>
        <cfvo type="num" val="1"/>
        <cfvo type="num" val="2"/>
      </iconSet>
    </cfRule>
  </conditionalFormatting>
  <conditionalFormatting sqref="O35:O93">
    <cfRule type="iconSet" priority="113">
      <iconSet iconSet="3Symbols2" showValue="0">
        <cfvo type="percent" val="0"/>
        <cfvo type="num" val="1"/>
        <cfvo type="num" val="2"/>
      </iconSet>
    </cfRule>
  </conditionalFormatting>
  <conditionalFormatting sqref="O35:O93 M35:M93">
    <cfRule type="iconSet" priority="112">
      <iconSet iconSet="3Symbols2" showValue="0">
        <cfvo type="percent" val="0"/>
        <cfvo type="num" val="1"/>
        <cfvo type="num" val="2"/>
      </iconSet>
    </cfRule>
  </conditionalFormatting>
  <conditionalFormatting sqref="H10:H32 H2:H5 H35 H38 H45 H49 H53 H55 H59 H61 H69 H67 H75:H76 H81:H82 H85 H87 H89 H93">
    <cfRule type="cellIs" dxfId="126" priority="111" operator="lessThan">
      <formula>1</formula>
    </cfRule>
  </conditionalFormatting>
  <conditionalFormatting sqref="H10:H32 H2:H5 H93 H89 H87 H85 H81:H82 H75:H76 H69 H67 H61 H59 H55 H53 H49 H45 H38 H35">
    <cfRule type="cellIs" dxfId="125" priority="110" operator="between">
      <formula>1</formula>
      <formula>1.99</formula>
    </cfRule>
  </conditionalFormatting>
  <conditionalFormatting sqref="H10:H32 H2:H5 H35 H38 H45 H49 H53 H55 H59 H61 H67 H69 H75:H76 H81:H82 H85 H87 H89 H93">
    <cfRule type="cellIs" dxfId="124" priority="109" operator="between">
      <formula>2</formula>
      <formula>2.99</formula>
    </cfRule>
  </conditionalFormatting>
  <conditionalFormatting sqref="K57">
    <cfRule type="dataBar" priority="108">
      <dataBar showValue="0">
        <cfvo type="min" val="0"/>
        <cfvo type="max" val="0"/>
        <color rgb="FF008AEF"/>
      </dataBar>
    </cfRule>
  </conditionalFormatting>
  <conditionalFormatting sqref="K79">
    <cfRule type="dataBar" priority="107">
      <dataBar showValue="0">
        <cfvo type="min" val="0"/>
        <cfvo type="max" val="0"/>
        <color rgb="FF008AEF"/>
      </dataBar>
    </cfRule>
  </conditionalFormatting>
  <conditionalFormatting sqref="K94:K95">
    <cfRule type="iconSet" priority="106">
      <iconSet iconSet="3Symbols2" showValue="0">
        <cfvo type="percent" val="0"/>
        <cfvo type="num" val="1"/>
        <cfvo type="num" val="2"/>
      </iconSet>
    </cfRule>
  </conditionalFormatting>
  <conditionalFormatting sqref="M94:M95">
    <cfRule type="iconSet" priority="105">
      <iconSet iconSet="3Symbols2" showValue="0">
        <cfvo type="percent" val="0"/>
        <cfvo type="num" val="1"/>
        <cfvo type="num" val="2"/>
      </iconSet>
    </cfRule>
  </conditionalFormatting>
  <conditionalFormatting sqref="O94:O95">
    <cfRule type="iconSet" priority="104">
      <iconSet iconSet="3Symbols2" showValue="0">
        <cfvo type="percent" val="0"/>
        <cfvo type="num" val="1"/>
        <cfvo type="num" val="2"/>
      </iconSet>
    </cfRule>
  </conditionalFormatting>
  <conditionalFormatting sqref="O94:O95 M94:M95">
    <cfRule type="iconSet" priority="103">
      <iconSet iconSet="3Symbols2" showValue="0">
        <cfvo type="percent" val="0"/>
        <cfvo type="num" val="1"/>
        <cfvo type="num" val="2"/>
      </iconSet>
    </cfRule>
  </conditionalFormatting>
  <conditionalFormatting sqref="K94">
    <cfRule type="dataBar" priority="102">
      <dataBar showValue="0">
        <cfvo type="min" val="0"/>
        <cfvo type="max" val="0"/>
        <color rgb="FF008AEF"/>
      </dataBar>
    </cfRule>
  </conditionalFormatting>
  <conditionalFormatting sqref="Q10:Q32">
    <cfRule type="iconSet" priority="101">
      <iconSet iconSet="3Symbols2" showValue="0">
        <cfvo type="percent" val="0"/>
        <cfvo type="num" val="1"/>
        <cfvo type="num" val="2"/>
      </iconSet>
    </cfRule>
  </conditionalFormatting>
  <conditionalFormatting sqref="Q35:Q93">
    <cfRule type="iconSet" priority="100">
      <iconSet iconSet="3Symbols2" showValue="0">
        <cfvo type="percent" val="0"/>
        <cfvo type="num" val="1"/>
        <cfvo type="num" val="2"/>
      </iconSet>
    </cfRule>
  </conditionalFormatting>
  <conditionalFormatting sqref="Q94:Q95">
    <cfRule type="iconSet" priority="99">
      <iconSet iconSet="3Symbols2" showValue="0">
        <cfvo type="percent" val="0"/>
        <cfvo type="num" val="1"/>
        <cfvo type="num" val="2"/>
      </iconSet>
    </cfRule>
  </conditionalFormatting>
  <conditionalFormatting sqref="S10:S32">
    <cfRule type="iconSet" priority="98">
      <iconSet iconSet="3Symbols2" showValue="0">
        <cfvo type="percent" val="0"/>
        <cfvo type="num" val="1"/>
        <cfvo type="num" val="2"/>
      </iconSet>
    </cfRule>
  </conditionalFormatting>
  <conditionalFormatting sqref="S35:S93">
    <cfRule type="iconSet" priority="97">
      <iconSet iconSet="3Symbols2" showValue="0">
        <cfvo type="percent" val="0"/>
        <cfvo type="num" val="1"/>
        <cfvo type="num" val="2"/>
      </iconSet>
    </cfRule>
  </conditionalFormatting>
  <conditionalFormatting sqref="S94:S95">
    <cfRule type="iconSet" priority="96">
      <iconSet iconSet="3Symbols2" showValue="0">
        <cfvo type="percent" val="0"/>
        <cfvo type="num" val="1"/>
        <cfvo type="num" val="2"/>
      </iconSet>
    </cfRule>
  </conditionalFormatting>
  <conditionalFormatting sqref="U10:U32">
    <cfRule type="iconSet" priority="95">
      <iconSet iconSet="3Symbols2" showValue="0">
        <cfvo type="percent" val="0"/>
        <cfvo type="num" val="1"/>
        <cfvo type="num" val="2"/>
      </iconSet>
    </cfRule>
  </conditionalFormatting>
  <conditionalFormatting sqref="U35:U93">
    <cfRule type="iconSet" priority="94">
      <iconSet iconSet="3Symbols2" showValue="0">
        <cfvo type="percent" val="0"/>
        <cfvo type="num" val="1"/>
        <cfvo type="num" val="2"/>
      </iconSet>
    </cfRule>
  </conditionalFormatting>
  <conditionalFormatting sqref="U94:U95">
    <cfRule type="iconSet" priority="93">
      <iconSet iconSet="3Symbols2" showValue="0">
        <cfvo type="percent" val="0"/>
        <cfvo type="num" val="1"/>
        <cfvo type="num" val="2"/>
      </iconSet>
    </cfRule>
  </conditionalFormatting>
  <conditionalFormatting sqref="W10:W32">
    <cfRule type="iconSet" priority="92">
      <iconSet iconSet="3Symbols2" showValue="0">
        <cfvo type="percent" val="0"/>
        <cfvo type="num" val="1"/>
        <cfvo type="num" val="2"/>
      </iconSet>
    </cfRule>
  </conditionalFormatting>
  <conditionalFormatting sqref="W35:W93">
    <cfRule type="iconSet" priority="91">
      <iconSet iconSet="3Symbols2" showValue="0">
        <cfvo type="percent" val="0"/>
        <cfvo type="num" val="1"/>
        <cfvo type="num" val="2"/>
      </iconSet>
    </cfRule>
  </conditionalFormatting>
  <conditionalFormatting sqref="W94:W95">
    <cfRule type="iconSet" priority="90">
      <iconSet iconSet="3Symbols2" showValue="0">
        <cfvo type="percent" val="0"/>
        <cfvo type="num" val="1"/>
        <cfvo type="num" val="2"/>
      </iconSet>
    </cfRule>
  </conditionalFormatting>
  <conditionalFormatting sqref="Y10:Y32">
    <cfRule type="iconSet" priority="89">
      <iconSet iconSet="3Symbols2" showValue="0">
        <cfvo type="percent" val="0"/>
        <cfvo type="num" val="1"/>
        <cfvo type="num" val="2"/>
      </iconSet>
    </cfRule>
  </conditionalFormatting>
  <conditionalFormatting sqref="Y35:Y93">
    <cfRule type="iconSet" priority="88">
      <iconSet iconSet="3Symbols2" showValue="0">
        <cfvo type="percent" val="0"/>
        <cfvo type="num" val="1"/>
        <cfvo type="num" val="2"/>
      </iconSet>
    </cfRule>
  </conditionalFormatting>
  <conditionalFormatting sqref="Y94:Y95">
    <cfRule type="iconSet" priority="87">
      <iconSet iconSet="3Symbols2" showValue="0">
        <cfvo type="percent" val="0"/>
        <cfvo type="num" val="1"/>
        <cfvo type="num" val="2"/>
      </iconSet>
    </cfRule>
  </conditionalFormatting>
  <conditionalFormatting sqref="AA10:AA32">
    <cfRule type="iconSet" priority="86">
      <iconSet iconSet="3Symbols2" showValue="0">
        <cfvo type="percent" val="0"/>
        <cfvo type="num" val="1"/>
        <cfvo type="num" val="2"/>
      </iconSet>
    </cfRule>
  </conditionalFormatting>
  <conditionalFormatting sqref="AA35:AA93">
    <cfRule type="iconSet" priority="85">
      <iconSet iconSet="3Symbols2" showValue="0">
        <cfvo type="percent" val="0"/>
        <cfvo type="num" val="1"/>
        <cfvo type="num" val="2"/>
      </iconSet>
    </cfRule>
  </conditionalFormatting>
  <conditionalFormatting sqref="AA94:AA95">
    <cfRule type="iconSet" priority="84">
      <iconSet iconSet="3Symbols2" showValue="0">
        <cfvo type="percent" val="0"/>
        <cfvo type="num" val="1"/>
        <cfvo type="num" val="2"/>
      </iconSet>
    </cfRule>
  </conditionalFormatting>
  <conditionalFormatting sqref="AC10:AC32">
    <cfRule type="iconSet" priority="83">
      <iconSet iconSet="3Symbols2" showValue="0">
        <cfvo type="percent" val="0"/>
        <cfvo type="num" val="1"/>
        <cfvo type="num" val="2"/>
      </iconSet>
    </cfRule>
  </conditionalFormatting>
  <conditionalFormatting sqref="AC35:AC93">
    <cfRule type="iconSet" priority="82">
      <iconSet iconSet="3Symbols2" showValue="0">
        <cfvo type="percent" val="0"/>
        <cfvo type="num" val="1"/>
        <cfvo type="num" val="2"/>
      </iconSet>
    </cfRule>
  </conditionalFormatting>
  <conditionalFormatting sqref="AC94:AC95">
    <cfRule type="iconSet" priority="81">
      <iconSet iconSet="3Symbols2" showValue="0">
        <cfvo type="percent" val="0"/>
        <cfvo type="num" val="1"/>
        <cfvo type="num" val="2"/>
      </iconSet>
    </cfRule>
  </conditionalFormatting>
  <conditionalFormatting sqref="M33">
    <cfRule type="dataBar" priority="65">
      <dataBar showValue="0">
        <cfvo type="min" val="0"/>
        <cfvo type="max" val="0"/>
        <color rgb="FF008AEF"/>
      </dataBar>
    </cfRule>
  </conditionalFormatting>
  <conditionalFormatting sqref="M57">
    <cfRule type="dataBar" priority="64">
      <dataBar showValue="0">
        <cfvo type="min" val="0"/>
        <cfvo type="max" val="0"/>
        <color rgb="FF008AEF"/>
      </dataBar>
    </cfRule>
  </conditionalFormatting>
  <conditionalFormatting sqref="M79">
    <cfRule type="dataBar" priority="63">
      <dataBar showValue="0">
        <cfvo type="min" val="0"/>
        <cfvo type="max" val="0"/>
        <color rgb="FF008AEF"/>
      </dataBar>
    </cfRule>
  </conditionalFormatting>
  <conditionalFormatting sqref="O33">
    <cfRule type="dataBar" priority="62">
      <dataBar showValue="0">
        <cfvo type="min" val="0"/>
        <cfvo type="max" val="0"/>
        <color rgb="FF008AEF"/>
      </dataBar>
    </cfRule>
  </conditionalFormatting>
  <conditionalFormatting sqref="O57">
    <cfRule type="dataBar" priority="61">
      <dataBar showValue="0">
        <cfvo type="min" val="0"/>
        <cfvo type="max" val="0"/>
        <color rgb="FF008AEF"/>
      </dataBar>
    </cfRule>
  </conditionalFormatting>
  <conditionalFormatting sqref="O79">
    <cfRule type="dataBar" priority="60">
      <dataBar showValue="0">
        <cfvo type="min" val="0"/>
        <cfvo type="max" val="0"/>
        <color rgb="FF008AEF"/>
      </dataBar>
    </cfRule>
  </conditionalFormatting>
  <conditionalFormatting sqref="Q33">
    <cfRule type="dataBar" priority="59">
      <dataBar showValue="0">
        <cfvo type="min" val="0"/>
        <cfvo type="max" val="0"/>
        <color rgb="FF008AEF"/>
      </dataBar>
    </cfRule>
  </conditionalFormatting>
  <conditionalFormatting sqref="Q57">
    <cfRule type="dataBar" priority="58">
      <dataBar showValue="0">
        <cfvo type="min" val="0"/>
        <cfvo type="max" val="0"/>
        <color rgb="FF008AEF"/>
      </dataBar>
    </cfRule>
  </conditionalFormatting>
  <conditionalFormatting sqref="Q79">
    <cfRule type="dataBar" priority="57">
      <dataBar showValue="0">
        <cfvo type="min" val="0"/>
        <cfvo type="max" val="0"/>
        <color rgb="FF008AEF"/>
      </dataBar>
    </cfRule>
  </conditionalFormatting>
  <conditionalFormatting sqref="S33">
    <cfRule type="dataBar" priority="56">
      <dataBar showValue="0">
        <cfvo type="min" val="0"/>
        <cfvo type="max" val="0"/>
        <color rgb="FF008AEF"/>
      </dataBar>
    </cfRule>
  </conditionalFormatting>
  <conditionalFormatting sqref="S57">
    <cfRule type="dataBar" priority="55">
      <dataBar showValue="0">
        <cfvo type="min" val="0"/>
        <cfvo type="max" val="0"/>
        <color rgb="FF008AEF"/>
      </dataBar>
    </cfRule>
  </conditionalFormatting>
  <conditionalFormatting sqref="S79">
    <cfRule type="dataBar" priority="54">
      <dataBar showValue="0">
        <cfvo type="min" val="0"/>
        <cfvo type="max" val="0"/>
        <color rgb="FF008AEF"/>
      </dataBar>
    </cfRule>
  </conditionalFormatting>
  <conditionalFormatting sqref="U33">
    <cfRule type="dataBar" priority="53">
      <dataBar showValue="0">
        <cfvo type="min" val="0"/>
        <cfvo type="max" val="0"/>
        <color rgb="FF008AEF"/>
      </dataBar>
    </cfRule>
  </conditionalFormatting>
  <conditionalFormatting sqref="U57">
    <cfRule type="dataBar" priority="52">
      <dataBar showValue="0">
        <cfvo type="min" val="0"/>
        <cfvo type="max" val="0"/>
        <color rgb="FF008AEF"/>
      </dataBar>
    </cfRule>
  </conditionalFormatting>
  <conditionalFormatting sqref="U79">
    <cfRule type="dataBar" priority="51">
      <dataBar showValue="0">
        <cfvo type="min" val="0"/>
        <cfvo type="max" val="0"/>
        <color rgb="FF008AEF"/>
      </dataBar>
    </cfRule>
  </conditionalFormatting>
  <conditionalFormatting sqref="W33">
    <cfRule type="dataBar" priority="50">
      <dataBar showValue="0">
        <cfvo type="min" val="0"/>
        <cfvo type="max" val="0"/>
        <color rgb="FF008AEF"/>
      </dataBar>
    </cfRule>
  </conditionalFormatting>
  <conditionalFormatting sqref="W57">
    <cfRule type="dataBar" priority="49">
      <dataBar showValue="0">
        <cfvo type="min" val="0"/>
        <cfvo type="max" val="0"/>
        <color rgb="FF008AEF"/>
      </dataBar>
    </cfRule>
  </conditionalFormatting>
  <conditionalFormatting sqref="W79">
    <cfRule type="dataBar" priority="48">
      <dataBar showValue="0">
        <cfvo type="min" val="0"/>
        <cfvo type="max" val="0"/>
        <color rgb="FF008AEF"/>
      </dataBar>
    </cfRule>
  </conditionalFormatting>
  <conditionalFormatting sqref="Y33">
    <cfRule type="dataBar" priority="47">
      <dataBar showValue="0">
        <cfvo type="min" val="0"/>
        <cfvo type="max" val="0"/>
        <color rgb="FF008AEF"/>
      </dataBar>
    </cfRule>
  </conditionalFormatting>
  <conditionalFormatting sqref="Y57">
    <cfRule type="dataBar" priority="46">
      <dataBar showValue="0">
        <cfvo type="min" val="0"/>
        <cfvo type="max" val="0"/>
        <color rgb="FF008AEF"/>
      </dataBar>
    </cfRule>
  </conditionalFormatting>
  <conditionalFormatting sqref="Y79">
    <cfRule type="dataBar" priority="45">
      <dataBar showValue="0">
        <cfvo type="min" val="0"/>
        <cfvo type="max" val="0"/>
        <color rgb="FF008AEF"/>
      </dataBar>
    </cfRule>
  </conditionalFormatting>
  <conditionalFormatting sqref="AA33">
    <cfRule type="dataBar" priority="44">
      <dataBar showValue="0">
        <cfvo type="min" val="0"/>
        <cfvo type="max" val="0"/>
        <color rgb="FF008AEF"/>
      </dataBar>
    </cfRule>
  </conditionalFormatting>
  <conditionalFormatting sqref="AA57">
    <cfRule type="dataBar" priority="43">
      <dataBar showValue="0">
        <cfvo type="min" val="0"/>
        <cfvo type="max" val="0"/>
        <color rgb="FF008AEF"/>
      </dataBar>
    </cfRule>
  </conditionalFormatting>
  <conditionalFormatting sqref="AA79">
    <cfRule type="dataBar" priority="42">
      <dataBar showValue="0">
        <cfvo type="min" val="0"/>
        <cfvo type="max" val="0"/>
        <color rgb="FF008AEF"/>
      </dataBar>
    </cfRule>
  </conditionalFormatting>
  <conditionalFormatting sqref="AC33">
    <cfRule type="dataBar" priority="41">
      <dataBar showValue="0">
        <cfvo type="min" val="0"/>
        <cfvo type="max" val="0"/>
        <color rgb="FF008AEF"/>
      </dataBar>
    </cfRule>
  </conditionalFormatting>
  <conditionalFormatting sqref="AC57">
    <cfRule type="dataBar" priority="40">
      <dataBar showValue="0">
        <cfvo type="min" val="0"/>
        <cfvo type="max" val="0"/>
        <color rgb="FF008AEF"/>
      </dataBar>
    </cfRule>
  </conditionalFormatting>
  <conditionalFormatting sqref="AC79">
    <cfRule type="dataBar" priority="39">
      <dataBar showValue="0">
        <cfvo type="min" val="0"/>
        <cfvo type="max" val="0"/>
        <color rgb="FF008AEF"/>
      </dataBar>
    </cfRule>
  </conditionalFormatting>
  <conditionalFormatting sqref="K95">
    <cfRule type="iconSet" priority="23">
      <iconSet iconSet="3Symbols2" showValue="0">
        <cfvo type="percent" val="0"/>
        <cfvo type="num" val="1"/>
        <cfvo type="num" val="2"/>
      </iconSet>
    </cfRule>
  </conditionalFormatting>
  <conditionalFormatting sqref="M95">
    <cfRule type="iconSet" priority="22">
      <iconSet iconSet="3Symbols2" showValue="0">
        <cfvo type="percent" val="0"/>
        <cfvo type="num" val="1"/>
        <cfvo type="num" val="2"/>
      </iconSet>
    </cfRule>
  </conditionalFormatting>
  <conditionalFormatting sqref="O95">
    <cfRule type="iconSet" priority="21">
      <iconSet iconSet="3Symbols2" showValue="0">
        <cfvo type="percent" val="0"/>
        <cfvo type="num" val="1"/>
        <cfvo type="num" val="2"/>
      </iconSet>
    </cfRule>
  </conditionalFormatting>
  <conditionalFormatting sqref="O95 M95">
    <cfRule type="iconSet" priority="20">
      <iconSet iconSet="3Symbols2" showValue="0">
        <cfvo type="percent" val="0"/>
        <cfvo type="num" val="1"/>
        <cfvo type="num" val="2"/>
      </iconSet>
    </cfRule>
  </conditionalFormatting>
  <conditionalFormatting sqref="Q95">
    <cfRule type="iconSet" priority="19">
      <iconSet iconSet="3Symbols2" showValue="0">
        <cfvo type="percent" val="0"/>
        <cfvo type="num" val="1"/>
        <cfvo type="num" val="2"/>
      </iconSet>
    </cfRule>
  </conditionalFormatting>
  <conditionalFormatting sqref="S95">
    <cfRule type="iconSet" priority="18">
      <iconSet iconSet="3Symbols2" showValue="0">
        <cfvo type="percent" val="0"/>
        <cfvo type="num" val="1"/>
        <cfvo type="num" val="2"/>
      </iconSet>
    </cfRule>
  </conditionalFormatting>
  <conditionalFormatting sqref="U95">
    <cfRule type="iconSet" priority="17">
      <iconSet iconSet="3Symbols2" showValue="0">
        <cfvo type="percent" val="0"/>
        <cfvo type="num" val="1"/>
        <cfvo type="num" val="2"/>
      </iconSet>
    </cfRule>
  </conditionalFormatting>
  <conditionalFormatting sqref="W95">
    <cfRule type="iconSet" priority="16">
      <iconSet iconSet="3Symbols2" showValue="0">
        <cfvo type="percent" val="0"/>
        <cfvo type="num" val="1"/>
        <cfvo type="num" val="2"/>
      </iconSet>
    </cfRule>
  </conditionalFormatting>
  <conditionalFormatting sqref="Y95">
    <cfRule type="iconSet" priority="15">
      <iconSet iconSet="3Symbols2" showValue="0">
        <cfvo type="percent" val="0"/>
        <cfvo type="num" val="1"/>
        <cfvo type="num" val="2"/>
      </iconSet>
    </cfRule>
  </conditionalFormatting>
  <conditionalFormatting sqref="AA95">
    <cfRule type="iconSet" priority="14">
      <iconSet iconSet="3Symbols2" showValue="0">
        <cfvo type="percent" val="0"/>
        <cfvo type="num" val="1"/>
        <cfvo type="num" val="2"/>
      </iconSet>
    </cfRule>
  </conditionalFormatting>
  <conditionalFormatting sqref="AC95">
    <cfRule type="iconSet" priority="13">
      <iconSet iconSet="3Symbols2" showValue="0">
        <cfvo type="percent" val="0"/>
        <cfvo type="num" val="1"/>
        <cfvo type="num" val="2"/>
      </iconSet>
    </cfRule>
  </conditionalFormatting>
  <conditionalFormatting sqref="F98:F101">
    <cfRule type="iconSet" priority="7">
      <iconSet iconSet="5Rating">
        <cfvo type="percent" val="0"/>
        <cfvo type="num" val="1"/>
        <cfvo type="num" val="2"/>
        <cfvo type="num" val="3"/>
        <cfvo type="num" val="4"/>
      </iconSet>
    </cfRule>
  </conditionalFormatting>
  <conditionalFormatting sqref="F99:F102 A33 A57 A79 A94">
    <cfRule type="iconSet" priority="6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conditionalFormatting sqref="K2:K4">
    <cfRule type="dataBar" priority="5">
      <dataBar showValue="0">
        <cfvo type="min" val="0"/>
        <cfvo type="max" val="0"/>
        <color rgb="FF008AEF"/>
      </dataBar>
    </cfRule>
  </conditionalFormatting>
  <conditionalFormatting sqref="A33 A57 A79 A94">
    <cfRule type="iconSet" priority="1">
      <iconSet iconSet="5Rating" showValue="0">
        <cfvo type="percent" val="0"/>
        <cfvo type="num" val="1"/>
        <cfvo type="num" val="2"/>
        <cfvo type="num" val="3"/>
        <cfvo type="num" val="4"/>
      </iconSet>
    </cfRule>
  </conditionalFormatting>
  <dataValidations count="3">
    <dataValidation type="whole" allowBlank="1" showInputMessage="1" showErrorMessage="1" promptTitle="Positionnent" prompt="0 , 1 ou 2" sqref="K11:K32 K35:K56 K59:K78 K81:K93 M11:M32 M35:M56 M59:M78 M81:M93 O11:O32 O35:O56 O59:O78 O81:O93 Q11:Q32 Q35:Q56 Q59:Q78 Q81:Q93 S11:S32 S35:S56 S59:S78 S81:S93 U11:U32 U35:U56 U59:U78 U81:U93 W11:W32 W35:W56 W59:W78 W81:W93 Y11:Y32 Y35:Y56 Y59:Y78 Y81:Y93 AA11:AA32 AA35:AA56 AA59:AA78 AA81:AA93 AC11:AC32 AC35:AC56 AC59:AC78 AC81:AC93">
      <formula1>0</formula1>
      <formula2>2</formula2>
    </dataValidation>
    <dataValidation type="whole" allowBlank="1" showInputMessage="1" showErrorMessage="1" errorTitle="erreur" error="notes de 0 à 3 uniquement" promptTitle="Positionnement" prompt="0 , 1 ou 2&#10;" sqref="K10 M10 O10 Q10 S10 U10 W10 Y10 AA10 AC10">
      <formula1>0</formula1>
      <formula2>2</formula2>
    </dataValidation>
    <dataValidation type="whole" allowBlank="1" showInputMessage="1" showErrorMessage="1" errorTitle="erreur" error="notes de 0 à 3 uniquement" promptTitle="note" prompt="de 0 à 3&#10;" sqref="O95 Q95 AA95 K95 M95 S95 U95 AC95 Y95 W95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40</vt:i4>
      </vt:variant>
      <vt:variant>
        <vt:lpstr>Plages nommées</vt:lpstr>
      </vt:variant>
      <vt:variant>
        <vt:i4>2</vt:i4>
      </vt:variant>
    </vt:vector>
  </HeadingPairs>
  <TitlesOfParts>
    <vt:vector size="42" baseType="lpstr">
      <vt:lpstr>Items</vt:lpstr>
      <vt:lpstr>Liste élèves</vt:lpstr>
      <vt:lpstr>Bilan de la classe</vt:lpstr>
      <vt:lpstr>Organisation des données</vt:lpstr>
      <vt:lpstr>Nombres et calculs</vt:lpstr>
      <vt:lpstr>Géométrie du calcul</vt:lpstr>
      <vt:lpstr>Résol. algéb. pbm</vt:lpstr>
      <vt:lpstr>Nom1</vt:lpstr>
      <vt:lpstr>Nom2</vt:lpstr>
      <vt:lpstr>Nom3</vt:lpstr>
      <vt:lpstr>Nom4</vt:lpstr>
      <vt:lpstr>Nom5</vt:lpstr>
      <vt:lpstr>Nom6</vt:lpstr>
      <vt:lpstr>Nom7</vt:lpstr>
      <vt:lpstr>Nom8</vt:lpstr>
      <vt:lpstr>Nom9</vt:lpstr>
      <vt:lpstr>Nom10</vt:lpstr>
      <vt:lpstr>Nom11</vt:lpstr>
      <vt:lpstr>Nom12</vt:lpstr>
      <vt:lpstr>Nom13</vt:lpstr>
      <vt:lpstr>Nom14</vt:lpstr>
      <vt:lpstr>Nom15</vt:lpstr>
      <vt:lpstr>Nom16</vt:lpstr>
      <vt:lpstr>Nom17</vt:lpstr>
      <vt:lpstr>Nom18</vt:lpstr>
      <vt:lpstr>Nom19</vt:lpstr>
      <vt:lpstr>Nom20</vt:lpstr>
      <vt:lpstr>Nom21</vt:lpstr>
      <vt:lpstr>Nom22</vt:lpstr>
      <vt:lpstr>Nom23</vt:lpstr>
      <vt:lpstr>Nom24</vt:lpstr>
      <vt:lpstr>Nom25</vt:lpstr>
      <vt:lpstr>Nom26</vt:lpstr>
      <vt:lpstr>Nom27</vt:lpstr>
      <vt:lpstr>Nom28</vt:lpstr>
      <vt:lpstr>Nom29</vt:lpstr>
      <vt:lpstr>Nom30</vt:lpstr>
      <vt:lpstr>Nom31</vt:lpstr>
      <vt:lpstr>Nom32</vt:lpstr>
      <vt:lpstr>Nom Exemple</vt:lpstr>
      <vt:lpstr>Items!pagination_autres_a</vt:lpstr>
      <vt:lpstr>Items!sommaire_4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icore5</dc:creator>
  <cp:lastModifiedBy>Fab</cp:lastModifiedBy>
  <dcterms:created xsi:type="dcterms:W3CDTF">2020-06-17T18:16:08Z</dcterms:created>
  <dcterms:modified xsi:type="dcterms:W3CDTF">2023-02-01T17:51:36Z</dcterms:modified>
</cp:coreProperties>
</file>