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GT\"/>
    </mc:Choice>
  </mc:AlternateContent>
  <bookViews>
    <workbookView xWindow="0" yWindow="0" windowWidth="23040" windowHeight="9408"/>
  </bookViews>
  <sheets>
    <sheet name="NATATION de distance" sheetId="13" r:id="rId1"/>
  </sheets>
  <definedNames>
    <definedName name="ecprojet">'NATATION de distance'!$F$87:$F$96</definedName>
    <definedName name="Ensemble_des_plages_colorées" localSheetId="0">'NATATION de distance'!$X$7:$AC$39,'NATATION de distance'!$C$37:$N$39,'NATATION de distance'!$A$37</definedName>
    <definedName name="Ensemble_des_plages_colorées">#REF!,#REF!,#REF!</definedName>
    <definedName name="Ensemble_des_plages_de_saisie_de_perf" localSheetId="0">'NATATION de distance'!$G$8:$R$36</definedName>
    <definedName name="Ensemble_des_plages_de_saisie_de_perf">#REF!</definedName>
    <definedName name="noteperf">'NATATION de distance'!$B$56:$B$82</definedName>
    <definedName name="noteprojet">'NATATION de distance'!$K$87:$K$96</definedName>
    <definedName name="perffilles">'NATATION de distance'!$A$56:$A$81</definedName>
    <definedName name="perfgars">'NATATION de distance'!$C$56:$C$70</definedName>
    <definedName name="_xlnm.Print_Area" localSheetId="0">'NATATION de distance'!$A$1:$W$39</definedName>
  </definedNames>
  <calcPr calcId="152511"/>
</workbook>
</file>

<file path=xl/calcChain.xml><?xml version="1.0" encoding="utf-8"?>
<calcChain xmlns="http://schemas.openxmlformats.org/spreadsheetml/2006/main">
  <c r="W11" i="13" l="1"/>
  <c r="W15" i="13"/>
  <c r="W19" i="13"/>
  <c r="W23" i="13"/>
  <c r="W27" i="13"/>
  <c r="W31" i="13"/>
  <c r="W35" i="13"/>
  <c r="U9" i="13"/>
  <c r="U39" i="13" s="1"/>
  <c r="U10" i="13"/>
  <c r="U11" i="13"/>
  <c r="U12" i="13"/>
  <c r="V12" i="13"/>
  <c r="U13" i="13"/>
  <c r="V13" i="13"/>
  <c r="U14" i="13"/>
  <c r="V14" i="13"/>
  <c r="U15" i="13"/>
  <c r="V15" i="13"/>
  <c r="U16" i="13"/>
  <c r="V16" i="13"/>
  <c r="U17" i="13"/>
  <c r="U18" i="13"/>
  <c r="U19" i="13"/>
  <c r="V19" i="13"/>
  <c r="U20" i="13"/>
  <c r="V20" i="13"/>
  <c r="U21" i="13"/>
  <c r="U22" i="13"/>
  <c r="V22" i="13"/>
  <c r="U23" i="13"/>
  <c r="V23" i="13"/>
  <c r="U24" i="13"/>
  <c r="V24" i="13"/>
  <c r="U25" i="13"/>
  <c r="V25" i="13"/>
  <c r="U26" i="13"/>
  <c r="V26" i="13"/>
  <c r="U27" i="13"/>
  <c r="V27" i="13"/>
  <c r="U28" i="13"/>
  <c r="V28" i="13"/>
  <c r="U29" i="13"/>
  <c r="U30" i="13"/>
  <c r="V30" i="13"/>
  <c r="U31" i="13"/>
  <c r="V31" i="13"/>
  <c r="U32" i="13"/>
  <c r="V32" i="13"/>
  <c r="U33" i="13"/>
  <c r="U34" i="13"/>
  <c r="V34" i="13"/>
  <c r="U35" i="13"/>
  <c r="V35" i="13"/>
  <c r="U36" i="13"/>
  <c r="V36" i="13"/>
  <c r="V9" i="13"/>
  <c r="V39" i="13" s="1"/>
  <c r="V10" i="13"/>
  <c r="V11" i="13"/>
  <c r="V17" i="13"/>
  <c r="V18" i="13"/>
  <c r="V21" i="13"/>
  <c r="V29" i="13"/>
  <c r="V33" i="13"/>
  <c r="R8" i="13"/>
  <c r="L9" i="13"/>
  <c r="M9" i="13"/>
  <c r="M39" i="13" s="1"/>
  <c r="N9" i="13"/>
  <c r="N39" i="13" s="1"/>
  <c r="O9" i="13"/>
  <c r="P9" i="13"/>
  <c r="Q9" i="13"/>
  <c r="R9" i="13"/>
  <c r="S9" i="13" s="1"/>
  <c r="L10" i="13"/>
  <c r="M10" i="13"/>
  <c r="N10" i="13"/>
  <c r="O10" i="13"/>
  <c r="P10" i="13"/>
  <c r="Q10" i="13"/>
  <c r="R10" i="13"/>
  <c r="S10" i="13"/>
  <c r="W10" i="13"/>
  <c r="L11" i="13"/>
  <c r="M11" i="13"/>
  <c r="N11" i="13"/>
  <c r="O11" i="13"/>
  <c r="P11" i="13"/>
  <c r="Q11" i="13"/>
  <c r="R11" i="13"/>
  <c r="S11" i="13"/>
  <c r="L12" i="13"/>
  <c r="M12" i="13"/>
  <c r="N12" i="13"/>
  <c r="O12" i="13"/>
  <c r="P12" i="13"/>
  <c r="Q12" i="13"/>
  <c r="R12" i="13"/>
  <c r="S12" i="13"/>
  <c r="W12" i="13"/>
  <c r="L13" i="13"/>
  <c r="M13" i="13"/>
  <c r="N13" i="13"/>
  <c r="O13" i="13"/>
  <c r="P13" i="13"/>
  <c r="Q13" i="13"/>
  <c r="R13" i="13"/>
  <c r="S13" i="13"/>
  <c r="W13" i="13"/>
  <c r="L14" i="13"/>
  <c r="M14" i="13"/>
  <c r="N14" i="13"/>
  <c r="O14" i="13"/>
  <c r="P14" i="13"/>
  <c r="Q14" i="13"/>
  <c r="R14" i="13"/>
  <c r="S14" i="13"/>
  <c r="W14" i="13"/>
  <c r="L15" i="13"/>
  <c r="M15" i="13"/>
  <c r="N15" i="13"/>
  <c r="O15" i="13"/>
  <c r="P15" i="13"/>
  <c r="Q15" i="13"/>
  <c r="R15" i="13"/>
  <c r="S15" i="13"/>
  <c r="L16" i="13"/>
  <c r="M16" i="13"/>
  <c r="N16" i="13"/>
  <c r="O16" i="13"/>
  <c r="P16" i="13"/>
  <c r="Q16" i="13"/>
  <c r="R16" i="13"/>
  <c r="S16" i="13"/>
  <c r="W16" i="13"/>
  <c r="L17" i="13"/>
  <c r="M17" i="13"/>
  <c r="N17" i="13"/>
  <c r="O17" i="13"/>
  <c r="P17" i="13"/>
  <c r="Q17" i="13"/>
  <c r="R17" i="13"/>
  <c r="L18" i="13"/>
  <c r="M18" i="13"/>
  <c r="N18" i="13"/>
  <c r="O18" i="13"/>
  <c r="P18" i="13"/>
  <c r="Q18" i="13"/>
  <c r="R18" i="13"/>
  <c r="S18" i="13"/>
  <c r="W18" i="13"/>
  <c r="L19" i="13"/>
  <c r="M19" i="13"/>
  <c r="N19" i="13"/>
  <c r="O19" i="13"/>
  <c r="P19" i="13"/>
  <c r="Q19" i="13"/>
  <c r="R19" i="13"/>
  <c r="S19" i="13"/>
  <c r="L20" i="13"/>
  <c r="M20" i="13"/>
  <c r="N20" i="13"/>
  <c r="O20" i="13"/>
  <c r="P20" i="13"/>
  <c r="Q20" i="13"/>
  <c r="R20" i="13"/>
  <c r="S20" i="13"/>
  <c r="W20" i="13"/>
  <c r="L21" i="13"/>
  <c r="M21" i="13"/>
  <c r="N21" i="13"/>
  <c r="O21" i="13"/>
  <c r="P21" i="13"/>
  <c r="Q21" i="13"/>
  <c r="R21" i="13"/>
  <c r="S21" i="13"/>
  <c r="W21" i="13"/>
  <c r="L22" i="13"/>
  <c r="M22" i="13"/>
  <c r="N22" i="13"/>
  <c r="O22" i="13"/>
  <c r="P22" i="13"/>
  <c r="Q22" i="13"/>
  <c r="R22" i="13"/>
  <c r="S22" i="13"/>
  <c r="W22" i="13"/>
  <c r="L23" i="13"/>
  <c r="M23" i="13"/>
  <c r="N23" i="13"/>
  <c r="O23" i="13"/>
  <c r="P23" i="13"/>
  <c r="Q23" i="13"/>
  <c r="R23" i="13"/>
  <c r="S23" i="13"/>
  <c r="L24" i="13"/>
  <c r="M24" i="13"/>
  <c r="N24" i="13"/>
  <c r="O24" i="13"/>
  <c r="P24" i="13"/>
  <c r="Q24" i="13"/>
  <c r="R24" i="13"/>
  <c r="L25" i="13"/>
  <c r="M25" i="13"/>
  <c r="N25" i="13"/>
  <c r="O25" i="13"/>
  <c r="P25" i="13"/>
  <c r="Q25" i="13"/>
  <c r="R25" i="13"/>
  <c r="S25" i="13"/>
  <c r="W25" i="13"/>
  <c r="L26" i="13"/>
  <c r="M26" i="13"/>
  <c r="N26" i="13"/>
  <c r="O26" i="13"/>
  <c r="P26" i="13"/>
  <c r="Q26" i="13"/>
  <c r="R26" i="13"/>
  <c r="S26" i="13"/>
  <c r="W26" i="13"/>
  <c r="L27" i="13"/>
  <c r="M27" i="13"/>
  <c r="N27" i="13"/>
  <c r="O27" i="13"/>
  <c r="P27" i="13"/>
  <c r="Q27" i="13"/>
  <c r="R27" i="13"/>
  <c r="S27" i="13"/>
  <c r="L28" i="13"/>
  <c r="M28" i="13"/>
  <c r="N28" i="13"/>
  <c r="O28" i="13"/>
  <c r="P28" i="13"/>
  <c r="Q28" i="13"/>
  <c r="R28" i="13"/>
  <c r="L29" i="13"/>
  <c r="M29" i="13"/>
  <c r="N29" i="13"/>
  <c r="O29" i="13"/>
  <c r="P29" i="13"/>
  <c r="Q29" i="13"/>
  <c r="R29" i="13"/>
  <c r="S29" i="13"/>
  <c r="W29" i="13"/>
  <c r="L30" i="13"/>
  <c r="M30" i="13"/>
  <c r="N30" i="13"/>
  <c r="O30" i="13"/>
  <c r="P30" i="13"/>
  <c r="Q30" i="13"/>
  <c r="R30" i="13"/>
  <c r="S30" i="13"/>
  <c r="W30" i="13"/>
  <c r="L31" i="13"/>
  <c r="M31" i="13"/>
  <c r="N31" i="13"/>
  <c r="O31" i="13"/>
  <c r="P31" i="13"/>
  <c r="Q31" i="13"/>
  <c r="R31" i="13"/>
  <c r="S31" i="13"/>
  <c r="L32" i="13"/>
  <c r="M32" i="13"/>
  <c r="N32" i="13"/>
  <c r="O32" i="13"/>
  <c r="P32" i="13"/>
  <c r="Q32" i="13"/>
  <c r="R32" i="13"/>
  <c r="L33" i="13"/>
  <c r="M33" i="13"/>
  <c r="N33" i="13"/>
  <c r="O33" i="13"/>
  <c r="P33" i="13"/>
  <c r="Q33" i="13"/>
  <c r="R33" i="13"/>
  <c r="L34" i="13"/>
  <c r="M34" i="13"/>
  <c r="N34" i="13"/>
  <c r="O34" i="13"/>
  <c r="P34" i="13"/>
  <c r="Q34" i="13"/>
  <c r="R34" i="13"/>
  <c r="S34" i="13"/>
  <c r="W34" i="13"/>
  <c r="L35" i="13"/>
  <c r="M35" i="13"/>
  <c r="N35" i="13"/>
  <c r="O35" i="13"/>
  <c r="P35" i="13"/>
  <c r="Q35" i="13"/>
  <c r="R35" i="13"/>
  <c r="S35" i="13"/>
  <c r="L36" i="13"/>
  <c r="M36" i="13"/>
  <c r="N36" i="13"/>
  <c r="O36" i="13"/>
  <c r="P36" i="13"/>
  <c r="Q36" i="13"/>
  <c r="R36" i="13"/>
  <c r="S36" i="13"/>
  <c r="W36" i="13"/>
  <c r="M8" i="13"/>
  <c r="N8" i="13"/>
  <c r="O8" i="13"/>
  <c r="P8" i="13"/>
  <c r="Q8" i="13"/>
  <c r="L8" i="13"/>
  <c r="D37" i="13"/>
  <c r="E37" i="13"/>
  <c r="F37" i="13"/>
  <c r="G37" i="13"/>
  <c r="D38" i="13"/>
  <c r="E38" i="13"/>
  <c r="F38" i="13"/>
  <c r="G38" i="13"/>
  <c r="D39" i="13"/>
  <c r="E39" i="13"/>
  <c r="F39" i="13"/>
  <c r="G39" i="13"/>
  <c r="K37" i="13"/>
  <c r="K38" i="13"/>
  <c r="K39" i="13"/>
  <c r="T9" i="13"/>
  <c r="T37" i="13" s="1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8" i="13"/>
  <c r="A37" i="13"/>
  <c r="A38" i="13"/>
  <c r="U8" i="13"/>
  <c r="V8" i="13"/>
  <c r="S8" i="13"/>
  <c r="W8" i="13"/>
  <c r="S33" i="13"/>
  <c r="W33" i="13"/>
  <c r="S32" i="13"/>
  <c r="W32" i="13"/>
  <c r="S28" i="13"/>
  <c r="W28" i="13"/>
  <c r="S24" i="13"/>
  <c r="W24" i="13"/>
  <c r="S17" i="13"/>
  <c r="W17" i="13"/>
  <c r="L38" i="13"/>
  <c r="M38" i="13"/>
  <c r="L37" i="13"/>
  <c r="L39" i="13"/>
  <c r="R38" i="13" l="1"/>
  <c r="M37" i="13"/>
  <c r="T39" i="13"/>
  <c r="T38" i="13"/>
  <c r="W9" i="13"/>
  <c r="W38" i="13" s="1"/>
  <c r="S37" i="13"/>
  <c r="R37" i="13"/>
  <c r="R39" i="13"/>
  <c r="S39" i="13"/>
  <c r="S38" i="13"/>
  <c r="N37" i="13"/>
  <c r="N38" i="13"/>
  <c r="W37" i="13"/>
  <c r="V38" i="13"/>
  <c r="V37" i="13"/>
  <c r="U38" i="13"/>
  <c r="U37" i="13"/>
  <c r="W39" i="13" l="1"/>
</calcChain>
</file>

<file path=xl/sharedStrings.xml><?xml version="1.0" encoding="utf-8"?>
<sst xmlns="http://schemas.openxmlformats.org/spreadsheetml/2006/main" count="47" uniqueCount="37">
  <si>
    <t>NOMS</t>
  </si>
  <si>
    <t>Prénoms</t>
  </si>
  <si>
    <t>Sx</t>
  </si>
  <si>
    <t>Min.</t>
  </si>
  <si>
    <t>Moy.</t>
  </si>
  <si>
    <t>Max.</t>
  </si>
  <si>
    <t>perffilles</t>
  </si>
  <si>
    <t>perfgars</t>
  </si>
  <si>
    <t>Note
sur
/20</t>
  </si>
  <si>
    <t>Lycée :</t>
  </si>
  <si>
    <t>EXEMPLE</t>
  </si>
  <si>
    <t>garçons</t>
  </si>
  <si>
    <t>filles</t>
  </si>
  <si>
    <t>G</t>
  </si>
  <si>
    <t>écart</t>
  </si>
  <si>
    <t>note</t>
  </si>
  <si>
    <t>Projet</t>
  </si>
  <si>
    <t>Classe</t>
  </si>
  <si>
    <t>temps 2eme 100m</t>
  </si>
  <si>
    <t>temps 3eme 100m</t>
  </si>
  <si>
    <t>temps 4eme 100m</t>
  </si>
  <si>
    <t>temps 5eme 100m</t>
  </si>
  <si>
    <t>dernier 100m</t>
  </si>
  <si>
    <t>gestion effort</t>
  </si>
  <si>
    <t>Date</t>
  </si>
  <si>
    <t>temps de passage au</t>
  </si>
  <si>
    <t>/1</t>
  </si>
  <si>
    <t>perf</t>
  </si>
  <si>
    <t xml:space="preserve">IMPORTANT : les temps sont à saisir sous forme "143" pour "1mn43s".                                 Ne pas oublier de remplir la colonne Sx (sexe) </t>
  </si>
  <si>
    <t>arrivée au</t>
  </si>
  <si>
    <t>temps 6eme 100m</t>
  </si>
  <si>
    <t>temps 7eme 100m</t>
  </si>
  <si>
    <t>/  3</t>
  </si>
  <si>
    <t>temps 8eme 100m</t>
  </si>
  <si>
    <t>/  14</t>
  </si>
  <si>
    <t>BAC GT 2018</t>
  </si>
  <si>
    <t>NATATION DE DISTANCE  NIVEAU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</si>
</sst>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?0.00"/>
    <numFmt numFmtId="166" formatCode="?0.0"/>
    <numFmt numFmtId="167" formatCode="m:ss.00"/>
    <numFmt numFmtId="168" formatCode="[$-F400]h:mm:ss\ AM/PM"/>
    <numFmt numFmtId="169" formatCode="dd/mm/yy;@"/>
  </numFmts>
  <fonts count="20"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9"/>
      <color indexed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b/>
      <sz val="6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lightGray">
        <fgColor indexed="28"/>
        <bgColor rgb="FF99FF99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theme="0" tint="-0.24994659260841701"/>
      </patternFill>
    </fill>
    <fill>
      <patternFill patternType="solid">
        <fgColor indexed="22"/>
        <bgColor theme="0" tint="-0.2499465926084170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indexed="28"/>
        <bgColor rgb="FFFFFF6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4" fontId="5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5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top" wrapText="1"/>
    </xf>
    <xf numFmtId="167" fontId="1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5" fontId="1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5" fontId="1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45" fontId="1" fillId="0" borderId="8" xfId="0" applyNumberFormat="1" applyFont="1" applyBorder="1" applyAlignment="1" applyProtection="1">
      <alignment horizontal="center" vertical="center"/>
      <protection locked="0"/>
    </xf>
    <xf numFmtId="45" fontId="1" fillId="0" borderId="9" xfId="0" applyNumberFormat="1" applyFont="1" applyBorder="1" applyAlignment="1" applyProtection="1">
      <alignment horizontal="center" vertical="center"/>
      <protection locked="0"/>
    </xf>
    <xf numFmtId="45" fontId="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5" fontId="1" fillId="0" borderId="11" xfId="0" applyNumberFormat="1" applyFont="1" applyBorder="1" applyAlignment="1" applyProtection="1">
      <alignment horizontal="center" vertical="center"/>
      <protection locked="0"/>
    </xf>
    <xf numFmtId="45" fontId="1" fillId="0" borderId="12" xfId="0" applyNumberFormat="1" applyFont="1" applyBorder="1" applyAlignment="1" applyProtection="1">
      <alignment horizontal="center" vertical="center"/>
      <protection locked="0"/>
    </xf>
    <xf numFmtId="45" fontId="1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top" wrapText="1"/>
    </xf>
    <xf numFmtId="0" fontId="14" fillId="3" borderId="14" xfId="0" applyFont="1" applyFill="1" applyBorder="1" applyAlignment="1" applyProtection="1">
      <alignment horizontal="center" vertical="center" wrapText="1"/>
    </xf>
    <xf numFmtId="1" fontId="8" fillId="3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8" fillId="6" borderId="18" xfId="0" applyNumberFormat="1" applyFont="1" applyFill="1" applyBorder="1" applyAlignment="1" applyProtection="1">
      <alignment horizontal="center"/>
      <protection hidden="1"/>
    </xf>
    <xf numFmtId="166" fontId="8" fillId="6" borderId="18" xfId="0" applyNumberFormat="1" applyFont="1" applyFill="1" applyBorder="1" applyAlignment="1" applyProtection="1">
      <alignment horizontal="center"/>
      <protection hidden="1"/>
    </xf>
    <xf numFmtId="166" fontId="8" fillId="6" borderId="19" xfId="0" applyNumberFormat="1" applyFont="1" applyFill="1" applyBorder="1" applyAlignment="1" applyProtection="1">
      <alignment horizontal="center"/>
      <protection hidden="1"/>
    </xf>
    <xf numFmtId="164" fontId="8" fillId="6" borderId="20" xfId="0" applyNumberFormat="1" applyFont="1" applyFill="1" applyBorder="1" applyAlignment="1" applyProtection="1">
      <alignment horizontal="center"/>
      <protection hidden="1"/>
    </xf>
    <xf numFmtId="166" fontId="8" fillId="6" borderId="20" xfId="0" applyNumberFormat="1" applyFont="1" applyFill="1" applyBorder="1" applyAlignment="1" applyProtection="1">
      <alignment horizontal="center"/>
      <protection hidden="1"/>
    </xf>
    <xf numFmtId="166" fontId="8" fillId="6" borderId="21" xfId="0" applyNumberFormat="1" applyFont="1" applyFill="1" applyBorder="1" applyAlignment="1" applyProtection="1">
      <alignment horizontal="center"/>
      <protection hidden="1"/>
    </xf>
    <xf numFmtId="0" fontId="8" fillId="7" borderId="22" xfId="0" applyFont="1" applyFill="1" applyBorder="1" applyAlignment="1" applyProtection="1">
      <alignment horizontal="center"/>
      <protection hidden="1"/>
    </xf>
    <xf numFmtId="0" fontId="8" fillId="7" borderId="23" xfId="0" applyFont="1" applyFill="1" applyBorder="1" applyAlignment="1" applyProtection="1">
      <alignment horizontal="center"/>
      <protection hidden="1"/>
    </xf>
    <xf numFmtId="0" fontId="8" fillId="7" borderId="24" xfId="0" applyFont="1" applyFill="1" applyBorder="1" applyAlignment="1" applyProtection="1">
      <alignment horizontal="center"/>
      <protection hidden="1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45" fontId="14" fillId="6" borderId="12" xfId="0" applyNumberFormat="1" applyFont="1" applyFill="1" applyBorder="1" applyAlignment="1" applyProtection="1">
      <alignment horizontal="center" vertical="center"/>
      <protection locked="0"/>
    </xf>
    <xf numFmtId="45" fontId="14" fillId="6" borderId="13" xfId="0" applyNumberFormat="1" applyFont="1" applyFill="1" applyBorder="1" applyAlignment="1" applyProtection="1">
      <alignment horizontal="center" vertical="center"/>
      <protection locked="0"/>
    </xf>
    <xf numFmtId="0" fontId="17" fillId="8" borderId="18" xfId="0" applyFont="1" applyFill="1" applyBorder="1" applyAlignment="1" applyProtection="1">
      <alignment horizontal="center" vertical="center"/>
    </xf>
    <xf numFmtId="45" fontId="14" fillId="6" borderId="26" xfId="0" applyNumberFormat="1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45" fontId="3" fillId="2" borderId="27" xfId="0" applyNumberFormat="1" applyFont="1" applyFill="1" applyBorder="1" applyAlignment="1" applyProtection="1">
      <alignment horizontal="center" vertical="center"/>
    </xf>
    <xf numFmtId="45" fontId="3" fillId="2" borderId="6" xfId="0" applyNumberFormat="1" applyFont="1" applyFill="1" applyBorder="1" applyAlignment="1" applyProtection="1">
      <alignment horizontal="center" vertical="center"/>
    </xf>
    <xf numFmtId="45" fontId="3" fillId="2" borderId="17" xfId="0" applyNumberFormat="1" applyFont="1" applyFill="1" applyBorder="1" applyAlignment="1" applyProtection="1">
      <alignment horizontal="center" vertical="center"/>
    </xf>
    <xf numFmtId="45" fontId="3" fillId="2" borderId="1" xfId="0" applyNumberFormat="1" applyFont="1" applyFill="1" applyBorder="1" applyAlignment="1" applyProtection="1">
      <alignment horizontal="center" vertical="center"/>
    </xf>
    <xf numFmtId="45" fontId="3" fillId="2" borderId="12" xfId="0" applyNumberFormat="1" applyFont="1" applyFill="1" applyBorder="1" applyAlignment="1" applyProtection="1">
      <alignment horizontal="center" vertical="center"/>
    </xf>
    <xf numFmtId="45" fontId="3" fillId="2" borderId="25" xfId="0" applyNumberFormat="1" applyFont="1" applyFill="1" applyBorder="1" applyAlignment="1" applyProtection="1">
      <alignment horizontal="center" vertical="center"/>
    </xf>
    <xf numFmtId="45" fontId="3" fillId="2" borderId="2" xfId="0" applyNumberFormat="1" applyFont="1" applyFill="1" applyBorder="1" applyAlignment="1" applyProtection="1">
      <alignment horizontal="center" vertical="center"/>
    </xf>
    <xf numFmtId="45" fontId="3" fillId="2" borderId="13" xfId="0" applyNumberFormat="1" applyFont="1" applyFill="1" applyBorder="1" applyAlignment="1" applyProtection="1">
      <alignment horizontal="center" vertical="center"/>
    </xf>
    <xf numFmtId="0" fontId="13" fillId="9" borderId="41" xfId="0" applyFont="1" applyFill="1" applyBorder="1" applyAlignment="1" applyProtection="1">
      <alignment horizontal="center" wrapText="1"/>
    </xf>
    <xf numFmtId="167" fontId="19" fillId="0" borderId="1" xfId="0" applyNumberFormat="1" applyFont="1" applyBorder="1" applyAlignment="1" applyProtection="1">
      <alignment horizontal="center"/>
    </xf>
    <xf numFmtId="168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3" fillId="0" borderId="41" xfId="0" applyFont="1" applyFill="1" applyBorder="1" applyAlignment="1" applyProtection="1">
      <alignment horizontal="center" wrapText="1"/>
    </xf>
    <xf numFmtId="0" fontId="13" fillId="10" borderId="33" xfId="0" applyFont="1" applyFill="1" applyBorder="1" applyAlignment="1" applyProtection="1">
      <alignment horizontal="center" wrapText="1"/>
    </xf>
    <xf numFmtId="164" fontId="13" fillId="11" borderId="38" xfId="0" applyNumberFormat="1" applyFont="1" applyFill="1" applyBorder="1" applyAlignment="1" applyProtection="1">
      <alignment horizontal="center" vertical="center"/>
      <protection hidden="1"/>
    </xf>
    <xf numFmtId="164" fontId="13" fillId="11" borderId="39" xfId="0" applyNumberFormat="1" applyFont="1" applyFill="1" applyBorder="1" applyAlignment="1" applyProtection="1">
      <alignment horizontal="center" vertical="center"/>
      <protection hidden="1"/>
    </xf>
    <xf numFmtId="164" fontId="13" fillId="11" borderId="39" xfId="0" applyNumberFormat="1" applyFont="1" applyFill="1" applyBorder="1" applyAlignment="1" applyProtection="1">
      <alignment horizontal="center"/>
      <protection hidden="1"/>
    </xf>
    <xf numFmtId="164" fontId="13" fillId="11" borderId="40" xfId="0" applyNumberFormat="1" applyFont="1" applyFill="1" applyBorder="1" applyAlignment="1" applyProtection="1">
      <alignment horizontal="center"/>
      <protection hidden="1"/>
    </xf>
    <xf numFmtId="1" fontId="13" fillId="4" borderId="16" xfId="0" applyNumberFormat="1" applyFont="1" applyFill="1" applyBorder="1" applyAlignment="1" applyProtection="1">
      <alignment horizontal="center" vertical="center"/>
      <protection hidden="1"/>
    </xf>
    <xf numFmtId="168" fontId="13" fillId="0" borderId="42" xfId="0" applyNumberFormat="1" applyFont="1" applyBorder="1" applyAlignment="1" applyProtection="1">
      <alignment horizontal="center" vertical="center"/>
    </xf>
    <xf numFmtId="0" fontId="13" fillId="10" borderId="42" xfId="0" applyNumberFormat="1" applyFont="1" applyFill="1" applyBorder="1" applyAlignment="1" applyProtection="1">
      <alignment horizontal="center" vertical="center"/>
    </xf>
    <xf numFmtId="1" fontId="13" fillId="4" borderId="4" xfId="0" applyNumberFormat="1" applyFont="1" applyFill="1" applyBorder="1" applyAlignment="1" applyProtection="1">
      <alignment horizontal="center" vertical="center"/>
      <protection hidden="1"/>
    </xf>
    <xf numFmtId="168" fontId="13" fillId="0" borderId="23" xfId="0" applyNumberFormat="1" applyFont="1" applyBorder="1" applyAlignment="1" applyProtection="1">
      <alignment horizontal="center" vertical="center"/>
    </xf>
    <xf numFmtId="0" fontId="13" fillId="10" borderId="23" xfId="0" applyNumberFormat="1" applyFont="1" applyFill="1" applyBorder="1" applyAlignment="1" applyProtection="1">
      <alignment horizontal="center" vertical="center"/>
    </xf>
    <xf numFmtId="1" fontId="13" fillId="4" borderId="5" xfId="0" applyNumberFormat="1" applyFont="1" applyFill="1" applyBorder="1" applyAlignment="1" applyProtection="1">
      <alignment horizontal="center" vertical="center"/>
      <protection hidden="1"/>
    </xf>
    <xf numFmtId="168" fontId="13" fillId="0" borderId="24" xfId="0" applyNumberFormat="1" applyFont="1" applyBorder="1" applyAlignment="1" applyProtection="1">
      <alignment horizontal="center" vertical="center"/>
    </xf>
    <xf numFmtId="0" fontId="13" fillId="10" borderId="24" xfId="0" applyNumberFormat="1" applyFont="1" applyFill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wrapText="1"/>
    </xf>
    <xf numFmtId="0" fontId="16" fillId="10" borderId="14" xfId="0" applyFont="1" applyFill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169" fontId="5" fillId="0" borderId="30" xfId="0" applyNumberFormat="1" applyFont="1" applyFill="1" applyBorder="1" applyAlignment="1" applyProtection="1">
      <alignment horizontal="center" vertical="center"/>
      <protection locked="0"/>
    </xf>
    <xf numFmtId="169" fontId="5" fillId="0" borderId="31" xfId="0" applyNumberFormat="1" applyFont="1" applyFill="1" applyBorder="1" applyAlignment="1" applyProtection="1">
      <alignment horizontal="center" vertical="center"/>
      <protection locked="0"/>
    </xf>
    <xf numFmtId="169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14" fontId="5" fillId="0" borderId="30" xfId="0" applyNumberFormat="1" applyFont="1" applyFill="1" applyBorder="1" applyAlignment="1" applyProtection="1">
      <alignment horizontal="center" vertical="center"/>
      <protection locked="0"/>
    </xf>
    <xf numFmtId="14" fontId="5" fillId="0" borderId="31" xfId="0" applyNumberFormat="1" applyFont="1" applyFill="1" applyBorder="1" applyAlignment="1" applyProtection="1">
      <alignment horizontal="center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9E9E9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45720</xdr:colOff>
      <xdr:row>7</xdr:row>
      <xdr:rowOff>22860</xdr:rowOff>
    </xdr:from>
    <xdr:to>
      <xdr:col>23</xdr:col>
      <xdr:colOff>243840</xdr:colOff>
      <xdr:row>7</xdr:row>
      <xdr:rowOff>129540</xdr:rowOff>
    </xdr:to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9982200" y="1394460"/>
          <a:ext cx="198120" cy="10668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F97"/>
  <sheetViews>
    <sheetView showGridLines="0" tabSelected="1" zoomScaleNormal="100" workbookViewId="0">
      <pane ySplit="7" topLeftCell="A8" activePane="bottomLeft" state="frozen"/>
      <selection activeCell="B41" sqref="B41"/>
      <selection pane="bottomLeft" activeCell="A13" sqref="A13"/>
    </sheetView>
  </sheetViews>
  <sheetFormatPr baseColWidth="10" defaultColWidth="11.44140625" defaultRowHeight="13.2"/>
  <cols>
    <col min="1" max="1" width="11.6640625" style="5" customWidth="1"/>
    <col min="2" max="2" width="8" style="5" customWidth="1"/>
    <col min="3" max="3" width="4.44140625" style="6" customWidth="1"/>
    <col min="4" max="11" width="6.44140625" style="5" customWidth="1"/>
    <col min="12" max="17" width="5.44140625" style="5" customWidth="1"/>
    <col min="18" max="18" width="5.6640625" style="5" customWidth="1"/>
    <col min="19" max="19" width="6.21875" style="5" customWidth="1"/>
    <col min="20" max="20" width="5.5546875" style="5" customWidth="1"/>
    <col min="21" max="21" width="11.33203125" style="6" hidden="1" customWidth="1"/>
    <col min="22" max="23" width="6.109375" style="6" customWidth="1"/>
    <col min="24" max="24" width="6.5546875" style="6" customWidth="1"/>
    <col min="25" max="25" width="5.33203125" style="6" customWidth="1"/>
    <col min="26" max="26" width="5.44140625" style="5" customWidth="1"/>
    <col min="27" max="27" width="4.33203125" style="5" customWidth="1"/>
    <col min="28" max="28" width="6.109375" style="5" customWidth="1"/>
    <col min="29" max="29" width="6.33203125" style="5" customWidth="1"/>
    <col min="30" max="32" width="5.44140625" style="5" customWidth="1"/>
    <col min="33" max="33" width="2" style="5" customWidth="1"/>
    <col min="34" max="34" width="3" style="5" customWidth="1"/>
    <col min="35" max="35" width="9.109375" style="5" customWidth="1"/>
    <col min="36" max="16384" width="11.44140625" style="5"/>
  </cols>
  <sheetData>
    <row r="1" spans="1:32" s="15" customFormat="1" ht="15.75" customHeight="1" thickBot="1">
      <c r="A1" s="33" t="s">
        <v>9</v>
      </c>
      <c r="B1" s="123"/>
      <c r="C1" s="124"/>
      <c r="D1" s="124"/>
      <c r="E1" s="124"/>
      <c r="F1" s="124"/>
      <c r="G1" s="125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Z1" s="18"/>
      <c r="AA1" s="14"/>
      <c r="AB1" s="14"/>
    </row>
    <row r="2" spans="1:32" s="15" customFormat="1" ht="4.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2"/>
      <c r="M2" s="32"/>
      <c r="N2" s="32"/>
      <c r="O2" s="32"/>
      <c r="P2" s="32"/>
      <c r="Q2" s="32"/>
      <c r="R2" s="32"/>
      <c r="S2" s="4"/>
      <c r="T2" s="4"/>
      <c r="U2" s="4"/>
      <c r="V2" s="27"/>
      <c r="W2" s="27"/>
      <c r="X2" s="27"/>
      <c r="Y2" s="27"/>
      <c r="Z2" s="16"/>
      <c r="AA2" s="16"/>
      <c r="AB2" s="16"/>
      <c r="AC2" s="16"/>
      <c r="AD2" s="115"/>
      <c r="AE2" s="115"/>
      <c r="AF2" s="115"/>
    </row>
    <row r="3" spans="1:32" s="15" customFormat="1" ht="15.75" customHeight="1" thickBot="1">
      <c r="A3" s="116" t="s">
        <v>17</v>
      </c>
      <c r="B3" s="117"/>
      <c r="C3" s="21"/>
      <c r="D3" s="2"/>
      <c r="E3" s="2"/>
      <c r="F3" s="132" t="s">
        <v>35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  <c r="T3" s="126" t="s">
        <v>24</v>
      </c>
      <c r="U3" s="127"/>
      <c r="V3" s="127"/>
      <c r="W3" s="128"/>
      <c r="AA3" s="17"/>
    </row>
    <row r="4" spans="1:32" s="15" customFormat="1" ht="15.75" customHeight="1" thickBot="1">
      <c r="A4" s="111"/>
      <c r="B4" s="112"/>
      <c r="C4" s="75"/>
      <c r="D4" s="1"/>
      <c r="E4" s="1"/>
      <c r="F4" s="135" t="s">
        <v>36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  <c r="T4" s="129"/>
      <c r="U4" s="130"/>
      <c r="V4" s="130"/>
      <c r="W4" s="131"/>
      <c r="AD4" s="118"/>
      <c r="AE4" s="118"/>
      <c r="AF4" s="118"/>
    </row>
    <row r="5" spans="1:32" s="7" customFormat="1" ht="11.25" customHeight="1" thickBot="1">
      <c r="A5" s="113" t="s">
        <v>28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41"/>
    </row>
    <row r="6" spans="1:32" ht="30.75" customHeight="1">
      <c r="A6" s="121" t="s">
        <v>0</v>
      </c>
      <c r="B6" s="139" t="s">
        <v>1</v>
      </c>
      <c r="C6" s="139" t="s">
        <v>2</v>
      </c>
      <c r="D6" s="42" t="s">
        <v>25</v>
      </c>
      <c r="E6" s="42" t="s">
        <v>25</v>
      </c>
      <c r="F6" s="42" t="s">
        <v>25</v>
      </c>
      <c r="G6" s="42" t="s">
        <v>25</v>
      </c>
      <c r="H6" s="42" t="s">
        <v>25</v>
      </c>
      <c r="I6" s="42" t="s">
        <v>25</v>
      </c>
      <c r="J6" s="42" t="s">
        <v>25</v>
      </c>
      <c r="K6" s="42" t="s">
        <v>29</v>
      </c>
      <c r="L6" s="108" t="s">
        <v>18</v>
      </c>
      <c r="M6" s="108" t="s">
        <v>19</v>
      </c>
      <c r="N6" s="108" t="s">
        <v>20</v>
      </c>
      <c r="O6" s="108" t="s">
        <v>21</v>
      </c>
      <c r="P6" s="108" t="s">
        <v>30</v>
      </c>
      <c r="Q6" s="108" t="s">
        <v>31</v>
      </c>
      <c r="R6" s="108" t="s">
        <v>33</v>
      </c>
      <c r="S6" s="105" t="s">
        <v>22</v>
      </c>
      <c r="T6" s="60" t="s">
        <v>27</v>
      </c>
      <c r="U6" s="28"/>
      <c r="V6" s="106" t="s">
        <v>23</v>
      </c>
      <c r="W6" s="119" t="s">
        <v>8</v>
      </c>
      <c r="X6" s="5"/>
    </row>
    <row r="7" spans="1:32" ht="15.75" customHeight="1" thickBot="1">
      <c r="A7" s="122"/>
      <c r="B7" s="140"/>
      <c r="C7" s="140"/>
      <c r="D7" s="43">
        <v>100</v>
      </c>
      <c r="E7" s="43">
        <v>200</v>
      </c>
      <c r="F7" s="43">
        <v>300</v>
      </c>
      <c r="G7" s="43">
        <v>400</v>
      </c>
      <c r="H7" s="43">
        <v>500</v>
      </c>
      <c r="I7" s="43">
        <v>600</v>
      </c>
      <c r="J7" s="43">
        <v>700</v>
      </c>
      <c r="K7" s="43">
        <v>800</v>
      </c>
      <c r="L7" s="109"/>
      <c r="M7" s="109"/>
      <c r="N7" s="109"/>
      <c r="O7" s="109"/>
      <c r="P7" s="109"/>
      <c r="Q7" s="109"/>
      <c r="R7" s="109"/>
      <c r="S7" s="86" t="s">
        <v>32</v>
      </c>
      <c r="T7" s="61" t="s">
        <v>34</v>
      </c>
      <c r="U7" s="90" t="s">
        <v>26</v>
      </c>
      <c r="V7" s="91" t="s">
        <v>32</v>
      </c>
      <c r="W7" s="120"/>
      <c r="X7" s="5"/>
      <c r="Y7" s="5"/>
    </row>
    <row r="8" spans="1:32" s="8" customFormat="1" ht="14.25" customHeight="1">
      <c r="A8" s="73" t="s">
        <v>10</v>
      </c>
      <c r="B8" s="74" t="s">
        <v>11</v>
      </c>
      <c r="C8" s="44" t="s">
        <v>13</v>
      </c>
      <c r="D8" s="34">
        <v>8.2175925925925917E-4</v>
      </c>
      <c r="E8" s="34">
        <v>1.6435185185185183E-3</v>
      </c>
      <c r="F8" s="31">
        <v>2.4652777777777776E-3</v>
      </c>
      <c r="G8" s="31">
        <v>3.2870370370370367E-3</v>
      </c>
      <c r="H8" s="38">
        <v>4.108796296296297E-3</v>
      </c>
      <c r="I8" s="38">
        <v>4.9305555555555552E-3</v>
      </c>
      <c r="J8" s="38">
        <v>5.9027777777777776E-3</v>
      </c>
      <c r="K8" s="38">
        <v>6.5972222222222222E-3</v>
      </c>
      <c r="L8" s="78">
        <f>IF(E8="","",E8-D8)</f>
        <v>8.2175925925925917E-4</v>
      </c>
      <c r="M8" s="79">
        <f t="shared" ref="M8:R8" si="0">IF(F8="","",F8-E8)</f>
        <v>8.2175925925925927E-4</v>
      </c>
      <c r="N8" s="79">
        <f t="shared" si="0"/>
        <v>8.2175925925925906E-4</v>
      </c>
      <c r="O8" s="79">
        <f t="shared" si="0"/>
        <v>8.2175925925926036E-4</v>
      </c>
      <c r="P8" s="79">
        <f t="shared" si="0"/>
        <v>8.2175925925925819E-4</v>
      </c>
      <c r="Q8" s="79">
        <f t="shared" si="0"/>
        <v>9.7222222222222241E-4</v>
      </c>
      <c r="R8" s="79">
        <f t="shared" si="0"/>
        <v>6.9444444444444458E-4</v>
      </c>
      <c r="S8" s="96">
        <f>IF(ISNUMBER(R8),IF(R8&gt;=MIN(L8:Q8),0,3),"")</f>
        <v>3</v>
      </c>
      <c r="T8" s="92">
        <f t="shared" ref="T8:T36" si="1">IF(AND(ISTEXT(C8),ISNUMBER(K8)),IF(C8="F",INDEX($B$56:$B$83,MATCH(K8,$A$56:$A$83,-1)),INDEX($B$56:$B$83,MATCH(K8,$C$56:$C$83,-1))),"")</f>
        <v>14</v>
      </c>
      <c r="U8" s="97">
        <f t="shared" ref="U8:U36" si="2">IF(K8="","",ABS(MIN(L8:Q8)-MAX(L8:Q8)))</f>
        <v>1.5046296296296422E-4</v>
      </c>
      <c r="V8" s="98">
        <f>IF(U8="","",VLOOKUP(U8,$A$86:$B$91,2))</f>
        <v>0.5</v>
      </c>
      <c r="W8" s="45">
        <f>IF(ISNUMBER(S8),SUM(S8,T8,V8),"")</f>
        <v>17.5</v>
      </c>
      <c r="Z8" s="46"/>
    </row>
    <row r="9" spans="1:32" s="8" customFormat="1" ht="12" customHeight="1">
      <c r="A9" s="47" t="s">
        <v>10</v>
      </c>
      <c r="B9" s="49" t="s">
        <v>12</v>
      </c>
      <c r="C9" s="50" t="s">
        <v>13</v>
      </c>
      <c r="D9" s="35">
        <v>1.2731481481481483E-3</v>
      </c>
      <c r="E9" s="35">
        <v>2.3379629629629631E-3</v>
      </c>
      <c r="F9" s="3">
        <v>3.6111111111111114E-3</v>
      </c>
      <c r="G9" s="3">
        <v>4.8032407407407407E-3</v>
      </c>
      <c r="H9" s="39">
        <v>5.8101851851851856E-3</v>
      </c>
      <c r="I9" s="39">
        <v>6.9444444444444441E-3</v>
      </c>
      <c r="J9" s="39">
        <v>8.7962962962962968E-3</v>
      </c>
      <c r="K9" s="39">
        <v>1.0011574074074074E-2</v>
      </c>
      <c r="L9" s="80">
        <f t="shared" ref="L9:L36" si="3">IF(E9="","",E9-D9)</f>
        <v>1.0648148148148149E-3</v>
      </c>
      <c r="M9" s="81">
        <f t="shared" ref="M9:M36" si="4">IF(F9="","",F9-E9)</f>
        <v>1.2731481481481483E-3</v>
      </c>
      <c r="N9" s="81">
        <f t="shared" ref="N9:N36" si="5">IF(G9="","",G9-F9)</f>
        <v>1.1921296296296294E-3</v>
      </c>
      <c r="O9" s="81">
        <f t="shared" ref="O9:O36" si="6">IF(H9="","",H9-G9)</f>
        <v>1.0069444444444449E-3</v>
      </c>
      <c r="P9" s="81">
        <f t="shared" ref="P9:P36" si="7">IF(I9="","",I9-H9)</f>
        <v>1.1342592592592585E-3</v>
      </c>
      <c r="Q9" s="81">
        <f t="shared" ref="Q9:Q36" si="8">IF(J9="","",J9-I9)</f>
        <v>1.8518518518518528E-3</v>
      </c>
      <c r="R9" s="82">
        <f t="shared" ref="R9:R36" si="9">IF(K9="","",K9-J9)</f>
        <v>1.2152777777777769E-3</v>
      </c>
      <c r="S9" s="99">
        <f t="shared" ref="S9:S36" si="10">IF(ISNUMBER(R9),IF(R9&gt;=MIN(L9:Q9),0,3),"")</f>
        <v>0</v>
      </c>
      <c r="T9" s="93">
        <f t="shared" si="1"/>
        <v>6</v>
      </c>
      <c r="U9" s="100">
        <f t="shared" si="2"/>
        <v>8.4490740740740793E-4</v>
      </c>
      <c r="V9" s="101">
        <f t="shared" ref="V9:V36" si="11">IF(U9="","",VLOOKUP(U9,$A$86:$B$91,2))</f>
        <v>0</v>
      </c>
      <c r="W9" s="76">
        <f t="shared" ref="W9:W36" si="12">IF(ISNUMBER(S9),SUM(S9,T9,V9),"")</f>
        <v>6</v>
      </c>
    </row>
    <row r="10" spans="1:32" s="8" customFormat="1" ht="12.75" customHeight="1">
      <c r="A10" s="47"/>
      <c r="B10" s="49"/>
      <c r="C10" s="50"/>
      <c r="D10" s="35"/>
      <c r="E10" s="35"/>
      <c r="F10" s="3"/>
      <c r="G10" s="3"/>
      <c r="H10" s="39"/>
      <c r="I10" s="39"/>
      <c r="J10" s="39"/>
      <c r="K10" s="39"/>
      <c r="L10" s="80" t="str">
        <f t="shared" si="3"/>
        <v/>
      </c>
      <c r="M10" s="81" t="str">
        <f t="shared" si="4"/>
        <v/>
      </c>
      <c r="N10" s="81" t="str">
        <f t="shared" si="5"/>
        <v/>
      </c>
      <c r="O10" s="81" t="str">
        <f t="shared" si="6"/>
        <v/>
      </c>
      <c r="P10" s="81" t="str">
        <f t="shared" si="7"/>
        <v/>
      </c>
      <c r="Q10" s="81" t="str">
        <f t="shared" si="8"/>
        <v/>
      </c>
      <c r="R10" s="82" t="str">
        <f t="shared" si="9"/>
        <v/>
      </c>
      <c r="S10" s="99" t="str">
        <f t="shared" si="10"/>
        <v/>
      </c>
      <c r="T10" s="93" t="str">
        <f t="shared" si="1"/>
        <v/>
      </c>
      <c r="U10" s="100" t="str">
        <f t="shared" si="2"/>
        <v/>
      </c>
      <c r="V10" s="101" t="str">
        <f t="shared" si="11"/>
        <v/>
      </c>
      <c r="W10" s="76" t="str">
        <f t="shared" si="12"/>
        <v/>
      </c>
      <c r="Z10" s="46"/>
    </row>
    <row r="11" spans="1:32" s="8" customFormat="1" ht="14.25" customHeight="1">
      <c r="A11" s="47"/>
      <c r="B11" s="49"/>
      <c r="C11" s="50"/>
      <c r="D11" s="35"/>
      <c r="E11" s="35"/>
      <c r="F11" s="3"/>
      <c r="G11" s="3"/>
      <c r="H11" s="39"/>
      <c r="I11" s="39"/>
      <c r="J11" s="39"/>
      <c r="K11" s="39"/>
      <c r="L11" s="80" t="str">
        <f t="shared" si="3"/>
        <v/>
      </c>
      <c r="M11" s="81" t="str">
        <f t="shared" si="4"/>
        <v/>
      </c>
      <c r="N11" s="81" t="str">
        <f t="shared" si="5"/>
        <v/>
      </c>
      <c r="O11" s="81" t="str">
        <f t="shared" si="6"/>
        <v/>
      </c>
      <c r="P11" s="81" t="str">
        <f t="shared" si="7"/>
        <v/>
      </c>
      <c r="Q11" s="81" t="str">
        <f t="shared" si="8"/>
        <v/>
      </c>
      <c r="R11" s="82" t="str">
        <f t="shared" si="9"/>
        <v/>
      </c>
      <c r="S11" s="99" t="str">
        <f t="shared" si="10"/>
        <v/>
      </c>
      <c r="T11" s="93" t="str">
        <f t="shared" si="1"/>
        <v/>
      </c>
      <c r="U11" s="100" t="str">
        <f t="shared" si="2"/>
        <v/>
      </c>
      <c r="V11" s="101" t="str">
        <f t="shared" si="11"/>
        <v/>
      </c>
      <c r="W11" s="76" t="str">
        <f t="shared" si="12"/>
        <v/>
      </c>
    </row>
    <row r="12" spans="1:32" s="8" customFormat="1" ht="14.25" customHeight="1">
      <c r="A12" s="47"/>
      <c r="B12" s="49"/>
      <c r="C12" s="50"/>
      <c r="D12" s="35"/>
      <c r="E12" s="35"/>
      <c r="F12" s="3"/>
      <c r="G12" s="3"/>
      <c r="H12" s="39"/>
      <c r="I12" s="39"/>
      <c r="J12" s="39"/>
      <c r="K12" s="39"/>
      <c r="L12" s="80" t="str">
        <f t="shared" si="3"/>
        <v/>
      </c>
      <c r="M12" s="81" t="str">
        <f t="shared" si="4"/>
        <v/>
      </c>
      <c r="N12" s="81" t="str">
        <f t="shared" si="5"/>
        <v/>
      </c>
      <c r="O12" s="81" t="str">
        <f t="shared" si="6"/>
        <v/>
      </c>
      <c r="P12" s="81" t="str">
        <f t="shared" si="7"/>
        <v/>
      </c>
      <c r="Q12" s="81" t="str">
        <f t="shared" si="8"/>
        <v/>
      </c>
      <c r="R12" s="82" t="str">
        <f t="shared" si="9"/>
        <v/>
      </c>
      <c r="S12" s="99" t="str">
        <f t="shared" si="10"/>
        <v/>
      </c>
      <c r="T12" s="93" t="str">
        <f t="shared" si="1"/>
        <v/>
      </c>
      <c r="U12" s="100" t="str">
        <f t="shared" si="2"/>
        <v/>
      </c>
      <c r="V12" s="101" t="str">
        <f t="shared" si="11"/>
        <v/>
      </c>
      <c r="W12" s="76" t="str">
        <f t="shared" si="12"/>
        <v/>
      </c>
    </row>
    <row r="13" spans="1:32" s="8" customFormat="1" ht="12" customHeight="1">
      <c r="A13" s="47"/>
      <c r="B13" s="49"/>
      <c r="C13" s="50"/>
      <c r="D13" s="35"/>
      <c r="E13" s="35"/>
      <c r="F13" s="3"/>
      <c r="G13" s="3"/>
      <c r="H13" s="39"/>
      <c r="I13" s="39"/>
      <c r="J13" s="39"/>
      <c r="K13" s="39"/>
      <c r="L13" s="80" t="str">
        <f t="shared" si="3"/>
        <v/>
      </c>
      <c r="M13" s="81" t="str">
        <f t="shared" si="4"/>
        <v/>
      </c>
      <c r="N13" s="81" t="str">
        <f t="shared" si="5"/>
        <v/>
      </c>
      <c r="O13" s="81" t="str">
        <f t="shared" si="6"/>
        <v/>
      </c>
      <c r="P13" s="81" t="str">
        <f t="shared" si="7"/>
        <v/>
      </c>
      <c r="Q13" s="81" t="str">
        <f t="shared" si="8"/>
        <v/>
      </c>
      <c r="R13" s="82" t="str">
        <f t="shared" si="9"/>
        <v/>
      </c>
      <c r="S13" s="99" t="str">
        <f t="shared" si="10"/>
        <v/>
      </c>
      <c r="T13" s="93" t="str">
        <f t="shared" si="1"/>
        <v/>
      </c>
      <c r="U13" s="100" t="str">
        <f t="shared" si="2"/>
        <v/>
      </c>
      <c r="V13" s="101" t="str">
        <f t="shared" si="11"/>
        <v/>
      </c>
      <c r="W13" s="76" t="str">
        <f t="shared" si="12"/>
        <v/>
      </c>
    </row>
    <row r="14" spans="1:32" ht="14.25" customHeight="1">
      <c r="A14" s="62"/>
      <c r="B14" s="48"/>
      <c r="C14" s="29"/>
      <c r="D14" s="35"/>
      <c r="E14" s="35"/>
      <c r="F14" s="3"/>
      <c r="G14" s="3"/>
      <c r="H14" s="39"/>
      <c r="I14" s="39"/>
      <c r="J14" s="39"/>
      <c r="K14" s="39"/>
      <c r="L14" s="80" t="str">
        <f t="shared" si="3"/>
        <v/>
      </c>
      <c r="M14" s="81" t="str">
        <f t="shared" si="4"/>
        <v/>
      </c>
      <c r="N14" s="81" t="str">
        <f t="shared" si="5"/>
        <v/>
      </c>
      <c r="O14" s="81" t="str">
        <f t="shared" si="6"/>
        <v/>
      </c>
      <c r="P14" s="81" t="str">
        <f t="shared" si="7"/>
        <v/>
      </c>
      <c r="Q14" s="81" t="str">
        <f t="shared" si="8"/>
        <v/>
      </c>
      <c r="R14" s="82" t="str">
        <f t="shared" si="9"/>
        <v/>
      </c>
      <c r="S14" s="99" t="str">
        <f t="shared" si="10"/>
        <v/>
      </c>
      <c r="T14" s="94" t="str">
        <f t="shared" si="1"/>
        <v/>
      </c>
      <c r="U14" s="100" t="str">
        <f t="shared" si="2"/>
        <v/>
      </c>
      <c r="V14" s="101" t="str">
        <f t="shared" si="11"/>
        <v/>
      </c>
      <c r="W14" s="76" t="str">
        <f t="shared" si="12"/>
        <v/>
      </c>
      <c r="X14" s="5"/>
      <c r="Y14" s="5"/>
    </row>
    <row r="15" spans="1:32" ht="14.25" customHeight="1">
      <c r="A15" s="62"/>
      <c r="B15" s="48"/>
      <c r="C15" s="29"/>
      <c r="D15" s="35"/>
      <c r="E15" s="35"/>
      <c r="F15" s="3"/>
      <c r="G15" s="3"/>
      <c r="H15" s="39"/>
      <c r="I15" s="39"/>
      <c r="J15" s="39"/>
      <c r="K15" s="39"/>
      <c r="L15" s="80" t="str">
        <f t="shared" si="3"/>
        <v/>
      </c>
      <c r="M15" s="81" t="str">
        <f t="shared" si="4"/>
        <v/>
      </c>
      <c r="N15" s="81" t="str">
        <f t="shared" si="5"/>
        <v/>
      </c>
      <c r="O15" s="81" t="str">
        <f t="shared" si="6"/>
        <v/>
      </c>
      <c r="P15" s="81" t="str">
        <f t="shared" si="7"/>
        <v/>
      </c>
      <c r="Q15" s="81" t="str">
        <f t="shared" si="8"/>
        <v/>
      </c>
      <c r="R15" s="82" t="str">
        <f t="shared" si="9"/>
        <v/>
      </c>
      <c r="S15" s="99" t="str">
        <f t="shared" si="10"/>
        <v/>
      </c>
      <c r="T15" s="94" t="str">
        <f t="shared" si="1"/>
        <v/>
      </c>
      <c r="U15" s="100" t="str">
        <f t="shared" si="2"/>
        <v/>
      </c>
      <c r="V15" s="101" t="str">
        <f t="shared" si="11"/>
        <v/>
      </c>
      <c r="W15" s="76" t="str">
        <f t="shared" si="12"/>
        <v/>
      </c>
      <c r="X15" s="5"/>
      <c r="Y15" s="5"/>
    </row>
    <row r="16" spans="1:32" ht="14.25" customHeight="1">
      <c r="A16" s="62"/>
      <c r="B16" s="48"/>
      <c r="C16" s="29"/>
      <c r="D16" s="35"/>
      <c r="E16" s="35"/>
      <c r="F16" s="3"/>
      <c r="G16" s="3"/>
      <c r="H16" s="39"/>
      <c r="I16" s="39"/>
      <c r="J16" s="39"/>
      <c r="K16" s="39"/>
      <c r="L16" s="80" t="str">
        <f t="shared" si="3"/>
        <v/>
      </c>
      <c r="M16" s="81" t="str">
        <f t="shared" si="4"/>
        <v/>
      </c>
      <c r="N16" s="81" t="str">
        <f t="shared" si="5"/>
        <v/>
      </c>
      <c r="O16" s="81" t="str">
        <f t="shared" si="6"/>
        <v/>
      </c>
      <c r="P16" s="81" t="str">
        <f t="shared" si="7"/>
        <v/>
      </c>
      <c r="Q16" s="81" t="str">
        <f t="shared" si="8"/>
        <v/>
      </c>
      <c r="R16" s="82" t="str">
        <f t="shared" si="9"/>
        <v/>
      </c>
      <c r="S16" s="99" t="str">
        <f t="shared" si="10"/>
        <v/>
      </c>
      <c r="T16" s="94" t="str">
        <f t="shared" si="1"/>
        <v/>
      </c>
      <c r="U16" s="100" t="str">
        <f t="shared" si="2"/>
        <v/>
      </c>
      <c r="V16" s="101" t="str">
        <f t="shared" si="11"/>
        <v/>
      </c>
      <c r="W16" s="76" t="str">
        <f t="shared" si="12"/>
        <v/>
      </c>
      <c r="X16" s="5"/>
      <c r="Y16" s="5"/>
    </row>
    <row r="17" spans="1:25" ht="14.25" customHeight="1">
      <c r="A17" s="62"/>
      <c r="B17" s="48"/>
      <c r="C17" s="29"/>
      <c r="D17" s="35"/>
      <c r="E17" s="35"/>
      <c r="F17" s="3"/>
      <c r="G17" s="3"/>
      <c r="H17" s="39"/>
      <c r="I17" s="39"/>
      <c r="J17" s="39"/>
      <c r="K17" s="39"/>
      <c r="L17" s="80" t="str">
        <f t="shared" si="3"/>
        <v/>
      </c>
      <c r="M17" s="81" t="str">
        <f t="shared" si="4"/>
        <v/>
      </c>
      <c r="N17" s="81" t="str">
        <f t="shared" si="5"/>
        <v/>
      </c>
      <c r="O17" s="81" t="str">
        <f t="shared" si="6"/>
        <v/>
      </c>
      <c r="P17" s="81" t="str">
        <f t="shared" si="7"/>
        <v/>
      </c>
      <c r="Q17" s="81" t="str">
        <f t="shared" si="8"/>
        <v/>
      </c>
      <c r="R17" s="82" t="str">
        <f t="shared" si="9"/>
        <v/>
      </c>
      <c r="S17" s="99" t="str">
        <f t="shared" si="10"/>
        <v/>
      </c>
      <c r="T17" s="94" t="str">
        <f t="shared" si="1"/>
        <v/>
      </c>
      <c r="U17" s="100" t="str">
        <f t="shared" si="2"/>
        <v/>
      </c>
      <c r="V17" s="101" t="str">
        <f t="shared" si="11"/>
        <v/>
      </c>
      <c r="W17" s="76" t="str">
        <f t="shared" si="12"/>
        <v/>
      </c>
      <c r="X17" s="5"/>
      <c r="Y17" s="5"/>
    </row>
    <row r="18" spans="1:25" ht="14.25" customHeight="1">
      <c r="A18" s="62"/>
      <c r="B18" s="48"/>
      <c r="C18" s="29"/>
      <c r="D18" s="35"/>
      <c r="E18" s="35"/>
      <c r="F18" s="3"/>
      <c r="G18" s="3"/>
      <c r="H18" s="39"/>
      <c r="I18" s="39"/>
      <c r="J18" s="39"/>
      <c r="K18" s="39"/>
      <c r="L18" s="80" t="str">
        <f t="shared" si="3"/>
        <v/>
      </c>
      <c r="M18" s="81" t="str">
        <f t="shared" si="4"/>
        <v/>
      </c>
      <c r="N18" s="81" t="str">
        <f t="shared" si="5"/>
        <v/>
      </c>
      <c r="O18" s="81" t="str">
        <f t="shared" si="6"/>
        <v/>
      </c>
      <c r="P18" s="81" t="str">
        <f t="shared" si="7"/>
        <v/>
      </c>
      <c r="Q18" s="81" t="str">
        <f t="shared" si="8"/>
        <v/>
      </c>
      <c r="R18" s="82" t="str">
        <f t="shared" si="9"/>
        <v/>
      </c>
      <c r="S18" s="99" t="str">
        <f t="shared" si="10"/>
        <v/>
      </c>
      <c r="T18" s="94" t="str">
        <f t="shared" si="1"/>
        <v/>
      </c>
      <c r="U18" s="100" t="str">
        <f t="shared" si="2"/>
        <v/>
      </c>
      <c r="V18" s="101" t="str">
        <f t="shared" si="11"/>
        <v/>
      </c>
      <c r="W18" s="76" t="str">
        <f t="shared" si="12"/>
        <v/>
      </c>
      <c r="X18" s="5"/>
      <c r="Y18" s="5"/>
    </row>
    <row r="19" spans="1:25" ht="14.25" customHeight="1">
      <c r="A19" s="62"/>
      <c r="B19" s="48"/>
      <c r="C19" s="29"/>
      <c r="D19" s="35"/>
      <c r="E19" s="35"/>
      <c r="F19" s="3"/>
      <c r="G19" s="3"/>
      <c r="H19" s="39"/>
      <c r="I19" s="39"/>
      <c r="J19" s="39"/>
      <c r="K19" s="39"/>
      <c r="L19" s="80" t="str">
        <f t="shared" si="3"/>
        <v/>
      </c>
      <c r="M19" s="81" t="str">
        <f t="shared" si="4"/>
        <v/>
      </c>
      <c r="N19" s="81" t="str">
        <f t="shared" si="5"/>
        <v/>
      </c>
      <c r="O19" s="81" t="str">
        <f t="shared" si="6"/>
        <v/>
      </c>
      <c r="P19" s="81" t="str">
        <f t="shared" si="7"/>
        <v/>
      </c>
      <c r="Q19" s="81" t="str">
        <f t="shared" si="8"/>
        <v/>
      </c>
      <c r="R19" s="82" t="str">
        <f t="shared" si="9"/>
        <v/>
      </c>
      <c r="S19" s="99" t="str">
        <f t="shared" si="10"/>
        <v/>
      </c>
      <c r="T19" s="94" t="str">
        <f t="shared" si="1"/>
        <v/>
      </c>
      <c r="U19" s="100" t="str">
        <f t="shared" si="2"/>
        <v/>
      </c>
      <c r="V19" s="101" t="str">
        <f t="shared" si="11"/>
        <v/>
      </c>
      <c r="W19" s="76" t="str">
        <f t="shared" si="12"/>
        <v/>
      </c>
      <c r="X19" s="5"/>
      <c r="Y19" s="5"/>
    </row>
    <row r="20" spans="1:25" ht="14.25" customHeight="1">
      <c r="A20" s="62"/>
      <c r="B20" s="48"/>
      <c r="C20" s="29"/>
      <c r="D20" s="35"/>
      <c r="E20" s="35"/>
      <c r="F20" s="3"/>
      <c r="G20" s="3"/>
      <c r="H20" s="39"/>
      <c r="I20" s="39"/>
      <c r="J20" s="39"/>
      <c r="K20" s="39"/>
      <c r="L20" s="80" t="str">
        <f t="shared" si="3"/>
        <v/>
      </c>
      <c r="M20" s="81" t="str">
        <f t="shared" si="4"/>
        <v/>
      </c>
      <c r="N20" s="81" t="str">
        <f t="shared" si="5"/>
        <v/>
      </c>
      <c r="O20" s="81" t="str">
        <f t="shared" si="6"/>
        <v/>
      </c>
      <c r="P20" s="81" t="str">
        <f t="shared" si="7"/>
        <v/>
      </c>
      <c r="Q20" s="81" t="str">
        <f t="shared" si="8"/>
        <v/>
      </c>
      <c r="R20" s="82" t="str">
        <f t="shared" si="9"/>
        <v/>
      </c>
      <c r="S20" s="99" t="str">
        <f t="shared" si="10"/>
        <v/>
      </c>
      <c r="T20" s="94" t="str">
        <f t="shared" si="1"/>
        <v/>
      </c>
      <c r="U20" s="100" t="str">
        <f t="shared" si="2"/>
        <v/>
      </c>
      <c r="V20" s="101" t="str">
        <f t="shared" si="11"/>
        <v/>
      </c>
      <c r="W20" s="76" t="str">
        <f t="shared" si="12"/>
        <v/>
      </c>
      <c r="X20" s="5"/>
      <c r="Y20" s="5"/>
    </row>
    <row r="21" spans="1:25" ht="14.25" customHeight="1">
      <c r="A21" s="62"/>
      <c r="B21" s="48"/>
      <c r="C21" s="29"/>
      <c r="D21" s="35"/>
      <c r="E21" s="35"/>
      <c r="F21" s="3"/>
      <c r="G21" s="3"/>
      <c r="H21" s="39"/>
      <c r="I21" s="39"/>
      <c r="J21" s="39"/>
      <c r="K21" s="39"/>
      <c r="L21" s="80" t="str">
        <f t="shared" si="3"/>
        <v/>
      </c>
      <c r="M21" s="81" t="str">
        <f t="shared" si="4"/>
        <v/>
      </c>
      <c r="N21" s="81" t="str">
        <f t="shared" si="5"/>
        <v/>
      </c>
      <c r="O21" s="81" t="str">
        <f t="shared" si="6"/>
        <v/>
      </c>
      <c r="P21" s="81" t="str">
        <f t="shared" si="7"/>
        <v/>
      </c>
      <c r="Q21" s="81" t="str">
        <f t="shared" si="8"/>
        <v/>
      </c>
      <c r="R21" s="82" t="str">
        <f t="shared" si="9"/>
        <v/>
      </c>
      <c r="S21" s="99" t="str">
        <f t="shared" si="10"/>
        <v/>
      </c>
      <c r="T21" s="94" t="str">
        <f t="shared" si="1"/>
        <v/>
      </c>
      <c r="U21" s="100" t="str">
        <f t="shared" si="2"/>
        <v/>
      </c>
      <c r="V21" s="101" t="str">
        <f t="shared" si="11"/>
        <v/>
      </c>
      <c r="W21" s="76" t="str">
        <f t="shared" si="12"/>
        <v/>
      </c>
      <c r="X21" s="5"/>
      <c r="Y21" s="5"/>
    </row>
    <row r="22" spans="1:25" ht="14.25" customHeight="1">
      <c r="A22" s="62"/>
      <c r="B22" s="48"/>
      <c r="C22" s="29"/>
      <c r="D22" s="35"/>
      <c r="E22" s="35"/>
      <c r="F22" s="3"/>
      <c r="G22" s="3"/>
      <c r="H22" s="39"/>
      <c r="I22" s="39"/>
      <c r="J22" s="39"/>
      <c r="K22" s="39"/>
      <c r="L22" s="80" t="str">
        <f t="shared" si="3"/>
        <v/>
      </c>
      <c r="M22" s="81" t="str">
        <f t="shared" si="4"/>
        <v/>
      </c>
      <c r="N22" s="81" t="str">
        <f t="shared" si="5"/>
        <v/>
      </c>
      <c r="O22" s="81" t="str">
        <f t="shared" si="6"/>
        <v/>
      </c>
      <c r="P22" s="81" t="str">
        <f t="shared" si="7"/>
        <v/>
      </c>
      <c r="Q22" s="81" t="str">
        <f t="shared" si="8"/>
        <v/>
      </c>
      <c r="R22" s="82" t="str">
        <f t="shared" si="9"/>
        <v/>
      </c>
      <c r="S22" s="99" t="str">
        <f t="shared" si="10"/>
        <v/>
      </c>
      <c r="T22" s="94" t="str">
        <f t="shared" si="1"/>
        <v/>
      </c>
      <c r="U22" s="100" t="str">
        <f t="shared" si="2"/>
        <v/>
      </c>
      <c r="V22" s="101" t="str">
        <f t="shared" si="11"/>
        <v/>
      </c>
      <c r="W22" s="76" t="str">
        <f t="shared" si="12"/>
        <v/>
      </c>
      <c r="X22" s="5"/>
      <c r="Y22" s="5"/>
    </row>
    <row r="23" spans="1:25" ht="14.25" customHeight="1">
      <c r="A23" s="62"/>
      <c r="B23" s="48"/>
      <c r="C23" s="29"/>
      <c r="D23" s="35"/>
      <c r="E23" s="35"/>
      <c r="F23" s="3"/>
      <c r="G23" s="3"/>
      <c r="H23" s="39"/>
      <c r="I23" s="39"/>
      <c r="J23" s="39"/>
      <c r="K23" s="39"/>
      <c r="L23" s="80" t="str">
        <f t="shared" si="3"/>
        <v/>
      </c>
      <c r="M23" s="81" t="str">
        <f t="shared" si="4"/>
        <v/>
      </c>
      <c r="N23" s="81" t="str">
        <f t="shared" si="5"/>
        <v/>
      </c>
      <c r="O23" s="81" t="str">
        <f t="shared" si="6"/>
        <v/>
      </c>
      <c r="P23" s="81" t="str">
        <f t="shared" si="7"/>
        <v/>
      </c>
      <c r="Q23" s="81" t="str">
        <f t="shared" si="8"/>
        <v/>
      </c>
      <c r="R23" s="82" t="str">
        <f t="shared" si="9"/>
        <v/>
      </c>
      <c r="S23" s="99" t="str">
        <f t="shared" si="10"/>
        <v/>
      </c>
      <c r="T23" s="94" t="str">
        <f t="shared" si="1"/>
        <v/>
      </c>
      <c r="U23" s="100" t="str">
        <f t="shared" si="2"/>
        <v/>
      </c>
      <c r="V23" s="101" t="str">
        <f t="shared" si="11"/>
        <v/>
      </c>
      <c r="W23" s="76" t="str">
        <f t="shared" si="12"/>
        <v/>
      </c>
      <c r="X23" s="5"/>
      <c r="Y23" s="5"/>
    </row>
    <row r="24" spans="1:25" ht="14.25" customHeight="1">
      <c r="A24" s="62"/>
      <c r="B24" s="48"/>
      <c r="C24" s="29"/>
      <c r="D24" s="35"/>
      <c r="E24" s="35"/>
      <c r="F24" s="3"/>
      <c r="G24" s="3"/>
      <c r="H24" s="39"/>
      <c r="I24" s="39"/>
      <c r="J24" s="39"/>
      <c r="K24" s="39"/>
      <c r="L24" s="80" t="str">
        <f t="shared" si="3"/>
        <v/>
      </c>
      <c r="M24" s="81" t="str">
        <f t="shared" si="4"/>
        <v/>
      </c>
      <c r="N24" s="81" t="str">
        <f t="shared" si="5"/>
        <v/>
      </c>
      <c r="O24" s="81" t="str">
        <f t="shared" si="6"/>
        <v/>
      </c>
      <c r="P24" s="81" t="str">
        <f t="shared" si="7"/>
        <v/>
      </c>
      <c r="Q24" s="81" t="str">
        <f t="shared" si="8"/>
        <v/>
      </c>
      <c r="R24" s="82" t="str">
        <f t="shared" si="9"/>
        <v/>
      </c>
      <c r="S24" s="99" t="str">
        <f t="shared" si="10"/>
        <v/>
      </c>
      <c r="T24" s="94" t="str">
        <f t="shared" si="1"/>
        <v/>
      </c>
      <c r="U24" s="100" t="str">
        <f t="shared" si="2"/>
        <v/>
      </c>
      <c r="V24" s="101" t="str">
        <f t="shared" si="11"/>
        <v/>
      </c>
      <c r="W24" s="76" t="str">
        <f t="shared" si="12"/>
        <v/>
      </c>
      <c r="X24" s="5"/>
      <c r="Y24" s="5"/>
    </row>
    <row r="25" spans="1:25" ht="14.25" customHeight="1">
      <c r="A25" s="62"/>
      <c r="B25" s="48"/>
      <c r="C25" s="29"/>
      <c r="D25" s="35"/>
      <c r="E25" s="35"/>
      <c r="F25" s="3"/>
      <c r="G25" s="3"/>
      <c r="H25" s="39"/>
      <c r="I25" s="39"/>
      <c r="J25" s="39"/>
      <c r="K25" s="39"/>
      <c r="L25" s="80" t="str">
        <f t="shared" si="3"/>
        <v/>
      </c>
      <c r="M25" s="81" t="str">
        <f t="shared" si="4"/>
        <v/>
      </c>
      <c r="N25" s="81" t="str">
        <f t="shared" si="5"/>
        <v/>
      </c>
      <c r="O25" s="81" t="str">
        <f t="shared" si="6"/>
        <v/>
      </c>
      <c r="P25" s="81" t="str">
        <f t="shared" si="7"/>
        <v/>
      </c>
      <c r="Q25" s="81" t="str">
        <f t="shared" si="8"/>
        <v/>
      </c>
      <c r="R25" s="82" t="str">
        <f t="shared" si="9"/>
        <v/>
      </c>
      <c r="S25" s="99" t="str">
        <f t="shared" si="10"/>
        <v/>
      </c>
      <c r="T25" s="94" t="str">
        <f t="shared" si="1"/>
        <v/>
      </c>
      <c r="U25" s="100" t="str">
        <f t="shared" si="2"/>
        <v/>
      </c>
      <c r="V25" s="101" t="str">
        <f t="shared" si="11"/>
        <v/>
      </c>
      <c r="W25" s="76" t="str">
        <f t="shared" si="12"/>
        <v/>
      </c>
      <c r="X25" s="5"/>
      <c r="Y25" s="5"/>
    </row>
    <row r="26" spans="1:25" ht="14.25" customHeight="1">
      <c r="A26" s="62"/>
      <c r="B26" s="48"/>
      <c r="C26" s="29"/>
      <c r="D26" s="35"/>
      <c r="E26" s="35"/>
      <c r="F26" s="3"/>
      <c r="G26" s="3"/>
      <c r="H26" s="39"/>
      <c r="I26" s="39"/>
      <c r="J26" s="39"/>
      <c r="K26" s="39"/>
      <c r="L26" s="80" t="str">
        <f t="shared" si="3"/>
        <v/>
      </c>
      <c r="M26" s="81" t="str">
        <f t="shared" si="4"/>
        <v/>
      </c>
      <c r="N26" s="81" t="str">
        <f t="shared" si="5"/>
        <v/>
      </c>
      <c r="O26" s="81" t="str">
        <f t="shared" si="6"/>
        <v/>
      </c>
      <c r="P26" s="81" t="str">
        <f t="shared" si="7"/>
        <v/>
      </c>
      <c r="Q26" s="81" t="str">
        <f t="shared" si="8"/>
        <v/>
      </c>
      <c r="R26" s="82" t="str">
        <f t="shared" si="9"/>
        <v/>
      </c>
      <c r="S26" s="99" t="str">
        <f t="shared" si="10"/>
        <v/>
      </c>
      <c r="T26" s="94" t="str">
        <f t="shared" si="1"/>
        <v/>
      </c>
      <c r="U26" s="100" t="str">
        <f t="shared" si="2"/>
        <v/>
      </c>
      <c r="V26" s="101" t="str">
        <f t="shared" si="11"/>
        <v/>
      </c>
      <c r="W26" s="76" t="str">
        <f t="shared" si="12"/>
        <v/>
      </c>
      <c r="X26" s="5"/>
      <c r="Y26" s="5"/>
    </row>
    <row r="27" spans="1:25" ht="14.25" customHeight="1">
      <c r="A27" s="62"/>
      <c r="B27" s="48"/>
      <c r="C27" s="29"/>
      <c r="D27" s="35"/>
      <c r="E27" s="35"/>
      <c r="F27" s="3"/>
      <c r="G27" s="3"/>
      <c r="H27" s="39"/>
      <c r="I27" s="39"/>
      <c r="J27" s="39"/>
      <c r="K27" s="39"/>
      <c r="L27" s="80" t="str">
        <f t="shared" si="3"/>
        <v/>
      </c>
      <c r="M27" s="81" t="str">
        <f t="shared" si="4"/>
        <v/>
      </c>
      <c r="N27" s="81" t="str">
        <f t="shared" si="5"/>
        <v/>
      </c>
      <c r="O27" s="81" t="str">
        <f t="shared" si="6"/>
        <v/>
      </c>
      <c r="P27" s="81" t="str">
        <f t="shared" si="7"/>
        <v/>
      </c>
      <c r="Q27" s="81" t="str">
        <f t="shared" si="8"/>
        <v/>
      </c>
      <c r="R27" s="82" t="str">
        <f t="shared" si="9"/>
        <v/>
      </c>
      <c r="S27" s="99" t="str">
        <f t="shared" si="10"/>
        <v/>
      </c>
      <c r="T27" s="94" t="str">
        <f t="shared" si="1"/>
        <v/>
      </c>
      <c r="U27" s="100" t="str">
        <f t="shared" si="2"/>
        <v/>
      </c>
      <c r="V27" s="101" t="str">
        <f t="shared" si="11"/>
        <v/>
      </c>
      <c r="W27" s="76" t="str">
        <f t="shared" si="12"/>
        <v/>
      </c>
      <c r="X27" s="5"/>
      <c r="Y27" s="5"/>
    </row>
    <row r="28" spans="1:25" ht="14.25" customHeight="1">
      <c r="A28" s="62"/>
      <c r="B28" s="48"/>
      <c r="C28" s="29"/>
      <c r="D28" s="35"/>
      <c r="E28" s="35"/>
      <c r="F28" s="3"/>
      <c r="G28" s="3"/>
      <c r="H28" s="39"/>
      <c r="I28" s="39"/>
      <c r="J28" s="39"/>
      <c r="K28" s="39"/>
      <c r="L28" s="80" t="str">
        <f t="shared" si="3"/>
        <v/>
      </c>
      <c r="M28" s="81" t="str">
        <f t="shared" si="4"/>
        <v/>
      </c>
      <c r="N28" s="81" t="str">
        <f t="shared" si="5"/>
        <v/>
      </c>
      <c r="O28" s="81" t="str">
        <f t="shared" si="6"/>
        <v/>
      </c>
      <c r="P28" s="81" t="str">
        <f t="shared" si="7"/>
        <v/>
      </c>
      <c r="Q28" s="81" t="str">
        <f t="shared" si="8"/>
        <v/>
      </c>
      <c r="R28" s="82" t="str">
        <f t="shared" si="9"/>
        <v/>
      </c>
      <c r="S28" s="99" t="str">
        <f t="shared" si="10"/>
        <v/>
      </c>
      <c r="T28" s="94" t="str">
        <f t="shared" si="1"/>
        <v/>
      </c>
      <c r="U28" s="100" t="str">
        <f t="shared" si="2"/>
        <v/>
      </c>
      <c r="V28" s="101" t="str">
        <f t="shared" si="11"/>
        <v/>
      </c>
      <c r="W28" s="76" t="str">
        <f t="shared" si="12"/>
        <v/>
      </c>
      <c r="X28" s="5"/>
      <c r="Y28" s="5"/>
    </row>
    <row r="29" spans="1:25" ht="14.25" customHeight="1">
      <c r="A29" s="62"/>
      <c r="B29" s="48"/>
      <c r="C29" s="29"/>
      <c r="D29" s="35"/>
      <c r="E29" s="35"/>
      <c r="F29" s="3"/>
      <c r="G29" s="3"/>
      <c r="H29" s="39"/>
      <c r="I29" s="39"/>
      <c r="J29" s="39"/>
      <c r="K29" s="39"/>
      <c r="L29" s="80" t="str">
        <f t="shared" si="3"/>
        <v/>
      </c>
      <c r="M29" s="81" t="str">
        <f t="shared" si="4"/>
        <v/>
      </c>
      <c r="N29" s="81" t="str">
        <f t="shared" si="5"/>
        <v/>
      </c>
      <c r="O29" s="81" t="str">
        <f t="shared" si="6"/>
        <v/>
      </c>
      <c r="P29" s="81" t="str">
        <f t="shared" si="7"/>
        <v/>
      </c>
      <c r="Q29" s="81" t="str">
        <f t="shared" si="8"/>
        <v/>
      </c>
      <c r="R29" s="82" t="str">
        <f t="shared" si="9"/>
        <v/>
      </c>
      <c r="S29" s="99" t="str">
        <f t="shared" si="10"/>
        <v/>
      </c>
      <c r="T29" s="94" t="str">
        <f t="shared" si="1"/>
        <v/>
      </c>
      <c r="U29" s="100" t="str">
        <f t="shared" si="2"/>
        <v/>
      </c>
      <c r="V29" s="101" t="str">
        <f t="shared" si="11"/>
        <v/>
      </c>
      <c r="W29" s="76" t="str">
        <f t="shared" si="12"/>
        <v/>
      </c>
      <c r="X29" s="5"/>
      <c r="Y29" s="5"/>
    </row>
    <row r="30" spans="1:25" ht="14.25" customHeight="1">
      <c r="A30" s="62"/>
      <c r="B30" s="48"/>
      <c r="C30" s="29"/>
      <c r="D30" s="35"/>
      <c r="E30" s="35"/>
      <c r="F30" s="3"/>
      <c r="G30" s="3"/>
      <c r="H30" s="39"/>
      <c r="I30" s="39"/>
      <c r="J30" s="39"/>
      <c r="K30" s="39"/>
      <c r="L30" s="80" t="str">
        <f t="shared" si="3"/>
        <v/>
      </c>
      <c r="M30" s="81" t="str">
        <f t="shared" si="4"/>
        <v/>
      </c>
      <c r="N30" s="81" t="str">
        <f t="shared" si="5"/>
        <v/>
      </c>
      <c r="O30" s="81" t="str">
        <f t="shared" si="6"/>
        <v/>
      </c>
      <c r="P30" s="81" t="str">
        <f t="shared" si="7"/>
        <v/>
      </c>
      <c r="Q30" s="81" t="str">
        <f t="shared" si="8"/>
        <v/>
      </c>
      <c r="R30" s="82" t="str">
        <f t="shared" si="9"/>
        <v/>
      </c>
      <c r="S30" s="99" t="str">
        <f t="shared" si="10"/>
        <v/>
      </c>
      <c r="T30" s="94" t="str">
        <f t="shared" si="1"/>
        <v/>
      </c>
      <c r="U30" s="100" t="str">
        <f t="shared" si="2"/>
        <v/>
      </c>
      <c r="V30" s="101" t="str">
        <f t="shared" si="11"/>
        <v/>
      </c>
      <c r="W30" s="76" t="str">
        <f t="shared" si="12"/>
        <v/>
      </c>
      <c r="X30" s="5"/>
      <c r="Y30" s="5"/>
    </row>
    <row r="31" spans="1:25" ht="12" customHeight="1">
      <c r="A31" s="62"/>
      <c r="B31" s="48"/>
      <c r="C31" s="29"/>
      <c r="D31" s="35"/>
      <c r="E31" s="35"/>
      <c r="F31" s="3"/>
      <c r="G31" s="3"/>
      <c r="H31" s="39"/>
      <c r="I31" s="39"/>
      <c r="J31" s="39"/>
      <c r="K31" s="39"/>
      <c r="L31" s="80" t="str">
        <f t="shared" si="3"/>
        <v/>
      </c>
      <c r="M31" s="81" t="str">
        <f t="shared" si="4"/>
        <v/>
      </c>
      <c r="N31" s="81" t="str">
        <f t="shared" si="5"/>
        <v/>
      </c>
      <c r="O31" s="81" t="str">
        <f t="shared" si="6"/>
        <v/>
      </c>
      <c r="P31" s="81" t="str">
        <f t="shared" si="7"/>
        <v/>
      </c>
      <c r="Q31" s="81" t="str">
        <f t="shared" si="8"/>
        <v/>
      </c>
      <c r="R31" s="82" t="str">
        <f t="shared" si="9"/>
        <v/>
      </c>
      <c r="S31" s="99" t="str">
        <f t="shared" si="10"/>
        <v/>
      </c>
      <c r="T31" s="94" t="str">
        <f t="shared" si="1"/>
        <v/>
      </c>
      <c r="U31" s="100" t="str">
        <f t="shared" si="2"/>
        <v/>
      </c>
      <c r="V31" s="101" t="str">
        <f t="shared" si="11"/>
        <v/>
      </c>
      <c r="W31" s="76" t="str">
        <f t="shared" si="12"/>
        <v/>
      </c>
      <c r="X31" s="5"/>
      <c r="Y31" s="5"/>
    </row>
    <row r="32" spans="1:25" ht="14.25" customHeight="1">
      <c r="A32" s="62"/>
      <c r="B32" s="48"/>
      <c r="C32" s="29"/>
      <c r="D32" s="35"/>
      <c r="E32" s="35"/>
      <c r="F32" s="3"/>
      <c r="G32" s="3"/>
      <c r="H32" s="39"/>
      <c r="I32" s="39"/>
      <c r="J32" s="39"/>
      <c r="K32" s="39"/>
      <c r="L32" s="80" t="str">
        <f t="shared" si="3"/>
        <v/>
      </c>
      <c r="M32" s="81" t="str">
        <f t="shared" si="4"/>
        <v/>
      </c>
      <c r="N32" s="81" t="str">
        <f t="shared" si="5"/>
        <v/>
      </c>
      <c r="O32" s="81" t="str">
        <f t="shared" si="6"/>
        <v/>
      </c>
      <c r="P32" s="81" t="str">
        <f t="shared" si="7"/>
        <v/>
      </c>
      <c r="Q32" s="81" t="str">
        <f t="shared" si="8"/>
        <v/>
      </c>
      <c r="R32" s="82" t="str">
        <f t="shared" si="9"/>
        <v/>
      </c>
      <c r="S32" s="99" t="str">
        <f t="shared" si="10"/>
        <v/>
      </c>
      <c r="T32" s="94" t="str">
        <f t="shared" si="1"/>
        <v/>
      </c>
      <c r="U32" s="100" t="str">
        <f t="shared" si="2"/>
        <v/>
      </c>
      <c r="V32" s="101" t="str">
        <f t="shared" si="11"/>
        <v/>
      </c>
      <c r="W32" s="76" t="str">
        <f t="shared" si="12"/>
        <v/>
      </c>
      <c r="X32" s="5"/>
      <c r="Y32" s="5"/>
    </row>
    <row r="33" spans="1:32" ht="11.25" customHeight="1">
      <c r="A33" s="62"/>
      <c r="B33" s="48"/>
      <c r="C33" s="29"/>
      <c r="D33" s="35"/>
      <c r="E33" s="35"/>
      <c r="F33" s="3"/>
      <c r="G33" s="3"/>
      <c r="H33" s="39"/>
      <c r="I33" s="39"/>
      <c r="J33" s="39"/>
      <c r="K33" s="39"/>
      <c r="L33" s="80" t="str">
        <f t="shared" si="3"/>
        <v/>
      </c>
      <c r="M33" s="81" t="str">
        <f t="shared" si="4"/>
        <v/>
      </c>
      <c r="N33" s="81" t="str">
        <f t="shared" si="5"/>
        <v/>
      </c>
      <c r="O33" s="81" t="str">
        <f t="shared" si="6"/>
        <v/>
      </c>
      <c r="P33" s="81" t="str">
        <f t="shared" si="7"/>
        <v/>
      </c>
      <c r="Q33" s="81" t="str">
        <f t="shared" si="8"/>
        <v/>
      </c>
      <c r="R33" s="82" t="str">
        <f t="shared" si="9"/>
        <v/>
      </c>
      <c r="S33" s="99" t="str">
        <f t="shared" si="10"/>
        <v/>
      </c>
      <c r="T33" s="94" t="str">
        <f t="shared" si="1"/>
        <v/>
      </c>
      <c r="U33" s="100" t="str">
        <f t="shared" si="2"/>
        <v/>
      </c>
      <c r="V33" s="101" t="str">
        <f t="shared" si="11"/>
        <v/>
      </c>
      <c r="W33" s="76" t="str">
        <f t="shared" si="12"/>
        <v/>
      </c>
      <c r="X33" s="5"/>
      <c r="Y33" s="5"/>
    </row>
    <row r="34" spans="1:32" ht="14.25" customHeight="1">
      <c r="A34" s="62"/>
      <c r="B34" s="48"/>
      <c r="C34" s="29"/>
      <c r="D34" s="35"/>
      <c r="E34" s="35"/>
      <c r="F34" s="3"/>
      <c r="G34" s="3"/>
      <c r="H34" s="39"/>
      <c r="I34" s="39"/>
      <c r="J34" s="39"/>
      <c r="K34" s="39"/>
      <c r="L34" s="80" t="str">
        <f t="shared" si="3"/>
        <v/>
      </c>
      <c r="M34" s="81" t="str">
        <f t="shared" si="4"/>
        <v/>
      </c>
      <c r="N34" s="81" t="str">
        <f t="shared" si="5"/>
        <v/>
      </c>
      <c r="O34" s="81" t="str">
        <f t="shared" si="6"/>
        <v/>
      </c>
      <c r="P34" s="81" t="str">
        <f t="shared" si="7"/>
        <v/>
      </c>
      <c r="Q34" s="81" t="str">
        <f t="shared" si="8"/>
        <v/>
      </c>
      <c r="R34" s="82" t="str">
        <f t="shared" si="9"/>
        <v/>
      </c>
      <c r="S34" s="99" t="str">
        <f t="shared" si="10"/>
        <v/>
      </c>
      <c r="T34" s="94" t="str">
        <f t="shared" si="1"/>
        <v/>
      </c>
      <c r="U34" s="100" t="str">
        <f t="shared" si="2"/>
        <v/>
      </c>
      <c r="V34" s="101" t="str">
        <f t="shared" si="11"/>
        <v/>
      </c>
      <c r="W34" s="76" t="str">
        <f t="shared" si="12"/>
        <v/>
      </c>
      <c r="X34" s="5"/>
      <c r="Y34" s="5"/>
    </row>
    <row r="35" spans="1:32" ht="14.25" customHeight="1">
      <c r="A35" s="62"/>
      <c r="B35" s="48"/>
      <c r="C35" s="29"/>
      <c r="D35" s="35"/>
      <c r="E35" s="35"/>
      <c r="F35" s="3"/>
      <c r="G35" s="3"/>
      <c r="H35" s="39"/>
      <c r="I35" s="39"/>
      <c r="J35" s="39"/>
      <c r="K35" s="39"/>
      <c r="L35" s="80" t="str">
        <f t="shared" si="3"/>
        <v/>
      </c>
      <c r="M35" s="81" t="str">
        <f t="shared" si="4"/>
        <v/>
      </c>
      <c r="N35" s="81" t="str">
        <f t="shared" si="5"/>
        <v/>
      </c>
      <c r="O35" s="81" t="str">
        <f t="shared" si="6"/>
        <v/>
      </c>
      <c r="P35" s="81" t="str">
        <f t="shared" si="7"/>
        <v/>
      </c>
      <c r="Q35" s="81" t="str">
        <f t="shared" si="8"/>
        <v/>
      </c>
      <c r="R35" s="82" t="str">
        <f t="shared" si="9"/>
        <v/>
      </c>
      <c r="S35" s="99" t="str">
        <f t="shared" si="10"/>
        <v/>
      </c>
      <c r="T35" s="94" t="str">
        <f t="shared" si="1"/>
        <v/>
      </c>
      <c r="U35" s="100" t="str">
        <f t="shared" si="2"/>
        <v/>
      </c>
      <c r="V35" s="101" t="str">
        <f t="shared" si="11"/>
        <v/>
      </c>
      <c r="W35" s="76" t="str">
        <f t="shared" si="12"/>
        <v/>
      </c>
      <c r="X35" s="5"/>
      <c r="Y35" s="5"/>
    </row>
    <row r="36" spans="1:32" ht="14.25" customHeight="1" thickBot="1">
      <c r="A36" s="63"/>
      <c r="B36" s="64"/>
      <c r="C36" s="30"/>
      <c r="D36" s="36"/>
      <c r="E36" s="36"/>
      <c r="F36" s="19"/>
      <c r="G36" s="19"/>
      <c r="H36" s="40"/>
      <c r="I36" s="40"/>
      <c r="J36" s="40"/>
      <c r="K36" s="40"/>
      <c r="L36" s="83" t="str">
        <f t="shared" si="3"/>
        <v/>
      </c>
      <c r="M36" s="84" t="str">
        <f t="shared" si="4"/>
        <v/>
      </c>
      <c r="N36" s="84" t="str">
        <f t="shared" si="5"/>
        <v/>
      </c>
      <c r="O36" s="84" t="str">
        <f t="shared" si="6"/>
        <v/>
      </c>
      <c r="P36" s="84" t="str">
        <f t="shared" si="7"/>
        <v/>
      </c>
      <c r="Q36" s="84" t="str">
        <f t="shared" si="8"/>
        <v/>
      </c>
      <c r="R36" s="85" t="str">
        <f t="shared" si="9"/>
        <v/>
      </c>
      <c r="S36" s="102" t="str">
        <f t="shared" si="10"/>
        <v/>
      </c>
      <c r="T36" s="95" t="str">
        <f t="shared" si="1"/>
        <v/>
      </c>
      <c r="U36" s="103" t="str">
        <f t="shared" si="2"/>
        <v/>
      </c>
      <c r="V36" s="104" t="str">
        <f t="shared" si="11"/>
        <v/>
      </c>
      <c r="W36" s="77" t="str">
        <f t="shared" si="12"/>
        <v/>
      </c>
      <c r="X36" s="5"/>
      <c r="Y36" s="5"/>
    </row>
    <row r="37" spans="1:32" s="67" customFormat="1" ht="12.75" customHeight="1">
      <c r="A37" s="71" t="str">
        <f>IF(COUNTA(A8:A36)&gt;1,COUNTA(A8:A36)&amp;" élèves",COUNTA(A8:A36)&amp;" élève")</f>
        <v>2 élèves</v>
      </c>
      <c r="B37" s="66"/>
      <c r="C37" s="57" t="s">
        <v>3</v>
      </c>
      <c r="D37" s="72">
        <f t="shared" ref="D37:V37" si="13">IF(ISERROR(AVERAGE(D8:D36)),"",MIN(D8:D36))</f>
        <v>8.2175925925925917E-4</v>
      </c>
      <c r="E37" s="72">
        <f t="shared" si="13"/>
        <v>1.6435185185185183E-3</v>
      </c>
      <c r="F37" s="72">
        <f t="shared" si="13"/>
        <v>2.4652777777777776E-3</v>
      </c>
      <c r="G37" s="72">
        <f t="shared" si="13"/>
        <v>3.2870370370370367E-3</v>
      </c>
      <c r="H37" s="72"/>
      <c r="I37" s="72"/>
      <c r="J37" s="72"/>
      <c r="K37" s="72">
        <f t="shared" si="13"/>
        <v>6.5972222222222222E-3</v>
      </c>
      <c r="L37" s="72">
        <f t="shared" si="13"/>
        <v>8.2175925925925917E-4</v>
      </c>
      <c r="M37" s="72">
        <f t="shared" si="13"/>
        <v>8.2175925925925927E-4</v>
      </c>
      <c r="N37" s="72">
        <f t="shared" si="13"/>
        <v>8.2175925925925906E-4</v>
      </c>
      <c r="O37" s="72"/>
      <c r="P37" s="72"/>
      <c r="Q37" s="72"/>
      <c r="R37" s="72">
        <f t="shared" si="13"/>
        <v>6.9444444444444458E-4</v>
      </c>
      <c r="S37" s="51">
        <f t="shared" si="13"/>
        <v>0</v>
      </c>
      <c r="T37" s="52">
        <f t="shared" si="13"/>
        <v>6</v>
      </c>
      <c r="U37" s="52">
        <f t="shared" si="13"/>
        <v>1.5046296296296422E-4</v>
      </c>
      <c r="V37" s="52">
        <f t="shared" si="13"/>
        <v>0</v>
      </c>
      <c r="W37" s="53">
        <f>IF(ISERROR(AVERAGE(W8:W36)),"",MIN(W8:W36))</f>
        <v>6</v>
      </c>
    </row>
    <row r="38" spans="1:32" s="67" customFormat="1" ht="12.75" customHeight="1">
      <c r="A38" s="65" t="str">
        <f>IF(A37="","",IF(COUNTIF(C8:C36,"f")&gt;1,"dont    "&amp; COUNTIF(C8:C36,"f")&amp;"   filles",COUNTIF(C8:C36,"f")&amp;"  fille"))</f>
        <v>0  fille</v>
      </c>
      <c r="B38" s="68"/>
      <c r="C38" s="58" t="s">
        <v>4</v>
      </c>
      <c r="D38" s="69">
        <f t="shared" ref="D38:V38" si="14">IF(ISERROR(AVERAGE(D8:D36)),"",AVERAGE(D8:D36))</f>
        <v>1.0474537037037037E-3</v>
      </c>
      <c r="E38" s="69">
        <f t="shared" si="14"/>
        <v>1.9907407407407408E-3</v>
      </c>
      <c r="F38" s="69">
        <f t="shared" si="14"/>
        <v>3.0381944444444445E-3</v>
      </c>
      <c r="G38" s="69">
        <f t="shared" si="14"/>
        <v>4.0451388888888889E-3</v>
      </c>
      <c r="H38" s="69"/>
      <c r="I38" s="69"/>
      <c r="J38" s="69"/>
      <c r="K38" s="69">
        <f t="shared" si="14"/>
        <v>8.3043981481481476E-3</v>
      </c>
      <c r="L38" s="69">
        <f t="shared" si="14"/>
        <v>9.4328703703703697E-4</v>
      </c>
      <c r="M38" s="69">
        <f t="shared" si="14"/>
        <v>1.0474537037037037E-3</v>
      </c>
      <c r="N38" s="69">
        <f t="shared" si="14"/>
        <v>1.0069444444444442E-3</v>
      </c>
      <c r="O38" s="69"/>
      <c r="P38" s="69"/>
      <c r="Q38" s="69"/>
      <c r="R38" s="69">
        <f t="shared" si="14"/>
        <v>9.5486111111111075E-4</v>
      </c>
      <c r="S38" s="51">
        <f t="shared" si="14"/>
        <v>1.5</v>
      </c>
      <c r="T38" s="52">
        <f t="shared" si="14"/>
        <v>10</v>
      </c>
      <c r="U38" s="52">
        <f t="shared" si="14"/>
        <v>4.9768518518518608E-4</v>
      </c>
      <c r="V38" s="52">
        <f t="shared" si="14"/>
        <v>0.25</v>
      </c>
      <c r="W38" s="53">
        <f>IF(ISERROR(AVERAGE(W8:W36)),"",AVERAGE(W8:W36))</f>
        <v>11.75</v>
      </c>
    </row>
    <row r="39" spans="1:32" s="67" customFormat="1" ht="12.75" customHeight="1" thickBot="1">
      <c r="A39" s="68"/>
      <c r="B39" s="68"/>
      <c r="C39" s="59" t="s">
        <v>5</v>
      </c>
      <c r="D39" s="70">
        <f t="shared" ref="D39:V39" si="15">IF(ISERROR(AVERAGE(D8:D36)),"",MAX(D8:D36))</f>
        <v>1.2731481481481483E-3</v>
      </c>
      <c r="E39" s="70">
        <f t="shared" si="15"/>
        <v>2.3379629629629631E-3</v>
      </c>
      <c r="F39" s="70">
        <f t="shared" si="15"/>
        <v>3.6111111111111114E-3</v>
      </c>
      <c r="G39" s="70">
        <f t="shared" si="15"/>
        <v>4.8032407407407407E-3</v>
      </c>
      <c r="H39" s="70"/>
      <c r="I39" s="70"/>
      <c r="J39" s="70"/>
      <c r="K39" s="70">
        <f t="shared" si="15"/>
        <v>1.0011574074074074E-2</v>
      </c>
      <c r="L39" s="70">
        <f t="shared" si="15"/>
        <v>1.0648148148148149E-3</v>
      </c>
      <c r="M39" s="70">
        <f t="shared" si="15"/>
        <v>1.2731481481481483E-3</v>
      </c>
      <c r="N39" s="70">
        <f t="shared" si="15"/>
        <v>1.1921296296296294E-3</v>
      </c>
      <c r="O39" s="70"/>
      <c r="P39" s="70"/>
      <c r="Q39" s="70"/>
      <c r="R39" s="70">
        <f t="shared" si="15"/>
        <v>1.2152777777777769E-3</v>
      </c>
      <c r="S39" s="54">
        <f t="shared" si="15"/>
        <v>3</v>
      </c>
      <c r="T39" s="55">
        <f t="shared" si="15"/>
        <v>14</v>
      </c>
      <c r="U39" s="55">
        <f t="shared" si="15"/>
        <v>8.4490740740740793E-4</v>
      </c>
      <c r="V39" s="55">
        <f t="shared" si="15"/>
        <v>0.5</v>
      </c>
      <c r="W39" s="56">
        <f>IF(ISERROR(AVERAGE(W8:W36)),"",MAX(W8:W36))</f>
        <v>17.5</v>
      </c>
    </row>
    <row r="40" spans="1:32" ht="17.100000000000001" customHeight="1">
      <c r="T40" s="6"/>
      <c r="U40" s="5"/>
      <c r="Y40" s="5"/>
    </row>
    <row r="41" spans="1:32" ht="15.9" customHeight="1">
      <c r="A41" s="16"/>
      <c r="B41" s="15"/>
      <c r="C41" s="2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8"/>
      <c r="V41" s="8"/>
      <c r="W41" s="8"/>
      <c r="X41" s="8"/>
      <c r="Y41" s="8"/>
      <c r="Z41" s="7"/>
      <c r="AA41" s="7"/>
      <c r="AB41" s="7"/>
      <c r="AC41" s="7"/>
      <c r="AD41" s="7"/>
      <c r="AE41" s="7"/>
      <c r="AF41" s="7"/>
    </row>
    <row r="42" spans="1:32" ht="17.100000000000001" customHeight="1">
      <c r="A42" s="16"/>
      <c r="B42" s="15"/>
      <c r="C42" s="22"/>
      <c r="D42" s="15"/>
      <c r="E42" s="15"/>
      <c r="F42" s="15"/>
      <c r="G42" s="15"/>
      <c r="H42" s="15"/>
      <c r="I42" s="15"/>
      <c r="J42" s="15"/>
      <c r="K42" s="24"/>
      <c r="L42" s="24"/>
      <c r="M42" s="24"/>
      <c r="N42" s="24"/>
      <c r="O42" s="24"/>
      <c r="P42" s="24"/>
      <c r="Q42" s="24"/>
      <c r="R42" s="24"/>
      <c r="S42" s="15"/>
      <c r="T42" s="15"/>
      <c r="U42" s="8"/>
      <c r="V42" s="8"/>
      <c r="W42" s="8"/>
      <c r="X42" s="8"/>
      <c r="Y42" s="8"/>
      <c r="Z42" s="7"/>
      <c r="AA42" s="9"/>
      <c r="AB42" s="7"/>
      <c r="AC42" s="9"/>
      <c r="AD42" s="7"/>
      <c r="AE42" s="7"/>
      <c r="AF42" s="7"/>
    </row>
    <row r="43" spans="1:32" ht="17.100000000000001" customHeight="1">
      <c r="A43" s="23"/>
      <c r="B43" s="15"/>
      <c r="C43" s="2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8"/>
      <c r="V43" s="8"/>
      <c r="W43" s="8"/>
      <c r="X43" s="8"/>
      <c r="Y43" s="8"/>
      <c r="Z43" s="7"/>
      <c r="AA43" s="7"/>
      <c r="AB43" s="7"/>
      <c r="AC43" s="7"/>
      <c r="AD43" s="7"/>
      <c r="AE43" s="7"/>
      <c r="AF43" s="7"/>
    </row>
    <row r="44" spans="1:32" ht="17.100000000000001" customHeight="1"/>
    <row r="45" spans="1:32" ht="17.100000000000001" customHeight="1"/>
    <row r="46" spans="1:32" ht="17.100000000000001" customHeight="1">
      <c r="A46" s="10"/>
      <c r="B46" s="10"/>
      <c r="C46" s="2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32" ht="17.100000000000001" customHeight="1">
      <c r="A47" s="10"/>
      <c r="B47" s="10"/>
      <c r="C47" s="2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55" spans="1:3">
      <c r="A55" s="6" t="s">
        <v>6</v>
      </c>
      <c r="B55" s="6" t="s">
        <v>15</v>
      </c>
      <c r="C55" s="6" t="s">
        <v>7</v>
      </c>
    </row>
    <row r="56" spans="1:3">
      <c r="A56" s="11">
        <v>2.0833333333333332E-2</v>
      </c>
      <c r="B56" s="107">
        <v>0</v>
      </c>
      <c r="C56" s="11">
        <v>2.0833333333333332E-2</v>
      </c>
    </row>
    <row r="57" spans="1:3">
      <c r="A57" s="11">
        <v>1.3194444444444444E-2</v>
      </c>
      <c r="B57" s="12">
        <v>1</v>
      </c>
      <c r="C57" s="11">
        <v>1.1805555555555555E-2</v>
      </c>
    </row>
    <row r="58" spans="1:3" ht="12.75" customHeight="1">
      <c r="A58" s="11">
        <v>1.2962962962962963E-2</v>
      </c>
      <c r="B58" s="12">
        <v>1.5</v>
      </c>
      <c r="C58" s="11">
        <v>1.1585648148148149E-2</v>
      </c>
    </row>
    <row r="59" spans="1:3">
      <c r="A59" s="11">
        <v>1.2777777777777777E-2</v>
      </c>
      <c r="B59" s="12">
        <v>2</v>
      </c>
      <c r="C59" s="11">
        <v>1.1412037037037038E-2</v>
      </c>
    </row>
    <row r="60" spans="1:3">
      <c r="A60" s="11">
        <v>1.2592592592592593E-2</v>
      </c>
      <c r="B60" s="12">
        <v>2.5</v>
      </c>
      <c r="C60" s="11">
        <v>1.1238425925925928E-2</v>
      </c>
    </row>
    <row r="61" spans="1:3">
      <c r="A61" s="11">
        <v>1.2407407407407409E-2</v>
      </c>
      <c r="B61" s="12">
        <v>3</v>
      </c>
      <c r="C61" s="11">
        <v>1.1064814814814814E-2</v>
      </c>
    </row>
    <row r="62" spans="1:3">
      <c r="A62" s="11">
        <v>1.2222222222222223E-2</v>
      </c>
      <c r="B62" s="12">
        <v>3.5</v>
      </c>
      <c r="C62" s="11">
        <v>1.0891203703703703E-2</v>
      </c>
    </row>
    <row r="63" spans="1:3">
      <c r="A63" s="11">
        <v>1.2037037037037035E-2</v>
      </c>
      <c r="B63" s="12">
        <v>4</v>
      </c>
      <c r="C63" s="11">
        <v>1.074074074074074E-2</v>
      </c>
    </row>
    <row r="64" spans="1:3">
      <c r="A64" s="11">
        <v>1.1851851851851851E-2</v>
      </c>
      <c r="B64" s="12">
        <v>4.5</v>
      </c>
      <c r="C64" s="11">
        <v>1.0590277777777777E-2</v>
      </c>
    </row>
    <row r="65" spans="1:3">
      <c r="A65" s="11">
        <v>1.1666666666666667E-2</v>
      </c>
      <c r="B65" s="12">
        <v>5</v>
      </c>
      <c r="C65" s="11">
        <v>1.0439814814814813E-2</v>
      </c>
    </row>
    <row r="66" spans="1:3">
      <c r="A66" s="11">
        <v>1.1481481481481483E-2</v>
      </c>
      <c r="B66" s="12">
        <v>5.5</v>
      </c>
      <c r="C66" s="11">
        <v>1.0289351851851852E-2</v>
      </c>
    </row>
    <row r="67" spans="1:3">
      <c r="A67" s="11">
        <v>1.1296296296296296E-2</v>
      </c>
      <c r="B67" s="12">
        <v>6</v>
      </c>
      <c r="C67" s="11">
        <v>1.0138888888888888E-2</v>
      </c>
    </row>
    <row r="68" spans="1:3">
      <c r="A68" s="11">
        <v>1.1111111111111112E-2</v>
      </c>
      <c r="B68" s="12">
        <v>6.5</v>
      </c>
      <c r="C68" s="11">
        <v>9.9884259259259266E-3</v>
      </c>
    </row>
    <row r="69" spans="1:3">
      <c r="A69" s="11">
        <v>1.0925925925925924E-2</v>
      </c>
      <c r="B69" s="12">
        <v>7</v>
      </c>
      <c r="C69" s="11">
        <v>9.8379629629629633E-3</v>
      </c>
    </row>
    <row r="70" spans="1:3">
      <c r="A70" s="11">
        <v>1.0787037037037038E-2</v>
      </c>
      <c r="B70" s="12">
        <v>7.5</v>
      </c>
      <c r="C70" s="11">
        <v>9.7222222222222224E-3</v>
      </c>
    </row>
    <row r="71" spans="1:3">
      <c r="A71" s="11">
        <v>1.064814814814815E-2</v>
      </c>
      <c r="B71" s="12">
        <v>8</v>
      </c>
      <c r="C71" s="11">
        <v>9.6064814814814815E-3</v>
      </c>
    </row>
    <row r="72" spans="1:3">
      <c r="A72" s="11">
        <v>1.050925925925926E-2</v>
      </c>
      <c r="B72" s="12">
        <v>8.5</v>
      </c>
      <c r="C72" s="11">
        <v>9.4907407407407406E-3</v>
      </c>
    </row>
    <row r="73" spans="1:3">
      <c r="A73" s="11">
        <v>1.037037037037037E-2</v>
      </c>
      <c r="B73" s="12">
        <v>9</v>
      </c>
      <c r="C73" s="11">
        <v>9.3749999999999997E-3</v>
      </c>
    </row>
    <row r="74" spans="1:3">
      <c r="A74" s="11">
        <v>1.0231481481481482E-2</v>
      </c>
      <c r="B74" s="12">
        <v>9.5</v>
      </c>
      <c r="C74" s="11">
        <v>9.2592592592592605E-3</v>
      </c>
    </row>
    <row r="75" spans="1:3">
      <c r="A75" s="11">
        <v>1.0092592592592592E-2</v>
      </c>
      <c r="B75" s="12">
        <v>10</v>
      </c>
      <c r="C75" s="11">
        <v>9.1435185185185196E-3</v>
      </c>
    </row>
    <row r="76" spans="1:3">
      <c r="A76" s="11">
        <v>9.9537037037037042E-3</v>
      </c>
      <c r="B76" s="12">
        <v>10.5</v>
      </c>
      <c r="C76" s="11">
        <v>9.0277777777777804E-3</v>
      </c>
    </row>
    <row r="77" spans="1:3">
      <c r="A77" s="11">
        <v>9.8148148148148144E-3</v>
      </c>
      <c r="B77" s="12">
        <v>11</v>
      </c>
      <c r="C77" s="11">
        <v>8.9120370370370395E-3</v>
      </c>
    </row>
    <row r="78" spans="1:3">
      <c r="A78" s="11">
        <v>9.6759259259259264E-3</v>
      </c>
      <c r="B78" s="12">
        <v>11.5</v>
      </c>
      <c r="C78" s="11">
        <v>8.7962962962963003E-3</v>
      </c>
    </row>
    <row r="79" spans="1:3">
      <c r="A79" s="11">
        <v>9.5370370370370366E-3</v>
      </c>
      <c r="B79" s="12">
        <v>12</v>
      </c>
      <c r="C79" s="11">
        <v>8.6805555555555507E-3</v>
      </c>
    </row>
    <row r="80" spans="1:3">
      <c r="A80" s="11">
        <v>9.3981481481481485E-3</v>
      </c>
      <c r="B80" s="12">
        <v>12.5</v>
      </c>
      <c r="C80" s="11">
        <v>8.5648148148148098E-3</v>
      </c>
    </row>
    <row r="81" spans="1:18">
      <c r="A81" s="87">
        <v>9.2592592592592605E-3</v>
      </c>
      <c r="B81" s="12">
        <v>13</v>
      </c>
      <c r="C81" s="11">
        <v>8.4490740740740707E-3</v>
      </c>
    </row>
    <row r="82" spans="1:18">
      <c r="A82" s="11">
        <v>9.1203703703703707E-3</v>
      </c>
      <c r="B82" s="12">
        <v>13.5</v>
      </c>
      <c r="C82" s="11">
        <v>8.217592592592594E-3</v>
      </c>
    </row>
    <row r="83" spans="1:18">
      <c r="A83" s="11">
        <v>8.9814814814814809E-3</v>
      </c>
      <c r="B83" s="12">
        <v>14</v>
      </c>
      <c r="C83" s="11">
        <v>8.1018518518518514E-3</v>
      </c>
    </row>
    <row r="84" spans="1:18">
      <c r="A84" s="138" t="s">
        <v>16</v>
      </c>
      <c r="B84" s="138"/>
      <c r="C84" s="5"/>
    </row>
    <row r="85" spans="1:18" ht="13.8">
      <c r="A85" s="13" t="s">
        <v>14</v>
      </c>
      <c r="B85" s="13" t="s">
        <v>15</v>
      </c>
      <c r="C85" s="5"/>
    </row>
    <row r="86" spans="1:18" ht="13.8">
      <c r="A86" s="88">
        <v>0</v>
      </c>
      <c r="B86" s="25">
        <v>3</v>
      </c>
      <c r="C86" s="5"/>
    </row>
    <row r="87" spans="1:18">
      <c r="A87" s="88">
        <v>4.6296296296296294E-5</v>
      </c>
      <c r="B87" s="26">
        <v>2</v>
      </c>
      <c r="C87" s="5"/>
    </row>
    <row r="88" spans="1:18">
      <c r="A88" s="88">
        <v>6.9444444444444444E-5</v>
      </c>
      <c r="B88" s="26">
        <v>1.5</v>
      </c>
      <c r="C88" s="5"/>
    </row>
    <row r="89" spans="1:18">
      <c r="A89" s="88">
        <v>9.2592592592592588E-5</v>
      </c>
      <c r="B89" s="26">
        <v>1</v>
      </c>
      <c r="C89" s="5"/>
    </row>
    <row r="90" spans="1:18">
      <c r="A90" s="88">
        <v>1.1574074074074073E-4</v>
      </c>
      <c r="B90" s="26">
        <v>0.5</v>
      </c>
      <c r="C90" s="5"/>
    </row>
    <row r="91" spans="1:18">
      <c r="A91" s="88">
        <v>1.5057870370370369E-4</v>
      </c>
      <c r="B91" s="89">
        <v>0</v>
      </c>
      <c r="C91" s="5"/>
    </row>
    <row r="92" spans="1:18">
      <c r="B92" s="6"/>
      <c r="C92" s="5"/>
    </row>
    <row r="93" spans="1:18">
      <c r="K93" s="6"/>
      <c r="L93" s="6"/>
      <c r="M93" s="6"/>
      <c r="N93" s="6"/>
      <c r="O93" s="6"/>
      <c r="P93" s="6"/>
      <c r="Q93" s="6"/>
      <c r="R93" s="6"/>
    </row>
    <row r="94" spans="1:18">
      <c r="K94" s="6"/>
      <c r="L94" s="6"/>
      <c r="M94" s="6"/>
      <c r="N94" s="6"/>
      <c r="O94" s="6"/>
      <c r="P94" s="6"/>
      <c r="Q94" s="6"/>
      <c r="R94" s="6"/>
    </row>
    <row r="95" spans="1:18">
      <c r="K95" s="6"/>
      <c r="L95" s="6"/>
      <c r="M95" s="6"/>
      <c r="N95" s="6"/>
      <c r="O95" s="6"/>
      <c r="P95" s="6"/>
      <c r="Q95" s="6"/>
      <c r="R95" s="6"/>
    </row>
    <row r="96" spans="1:18">
      <c r="K96" s="6"/>
      <c r="L96" s="6"/>
      <c r="M96" s="6"/>
      <c r="N96" s="6"/>
      <c r="O96" s="6"/>
      <c r="P96" s="6"/>
      <c r="Q96" s="6"/>
      <c r="R96" s="6"/>
    </row>
    <row r="97" spans="11:18">
      <c r="K97" s="6"/>
      <c r="L97" s="6"/>
      <c r="M97" s="6"/>
      <c r="N97" s="6"/>
      <c r="O97" s="6"/>
      <c r="P97" s="6"/>
      <c r="Q97" s="6"/>
      <c r="R97" s="6"/>
    </row>
  </sheetData>
  <sheetProtection algorithmName="SHA-512" hashValue="UOFGeLkazvEO1J7zzXIq6Ws4IKyc+4QROSO1duCnRB2z0dccFjIP68y8nMKMIZERcVCstQZc5FN/+nQAmA1mCA==" saltValue="Z3Xx5A0zh582PbN38sH6gA==" spinCount="100000" sheet="1" objects="1" scenarios="1" selectLockedCells="1"/>
  <mergeCells count="23">
    <mergeCell ref="A84:B84"/>
    <mergeCell ref="N6:N7"/>
    <mergeCell ref="C6:C7"/>
    <mergeCell ref="L6:L7"/>
    <mergeCell ref="B6:B7"/>
    <mergeCell ref="B1:G1"/>
    <mergeCell ref="T3:W3"/>
    <mergeCell ref="T4:W4"/>
    <mergeCell ref="F3:Q3"/>
    <mergeCell ref="F4:Q4"/>
    <mergeCell ref="AD2:AF2"/>
    <mergeCell ref="A3:B3"/>
    <mergeCell ref="AD4:AF4"/>
    <mergeCell ref="W6:W7"/>
    <mergeCell ref="A6:A7"/>
    <mergeCell ref="P6:P7"/>
    <mergeCell ref="Q6:Q7"/>
    <mergeCell ref="R6:R7"/>
    <mergeCell ref="M6:M7"/>
    <mergeCell ref="A2:K2"/>
    <mergeCell ref="A4:B4"/>
    <mergeCell ref="A5:W5"/>
    <mergeCell ref="O6:O7"/>
  </mergeCells>
  <phoneticPr fontId="0" type="noConversion"/>
  <dataValidations xWindow="760" yWindow="224" count="5">
    <dataValidation allowBlank="1" showErrorMessage="1" promptTitle="             Saisie simplifiée :" prompt="           __________________x000a__x000a_          Ecrire les performances_x000a_      comme en valeurs décimales._x000a__x000a_Exemple :_x000a__x000a_ pour  1 minute et  50 secondes,_x000a_              frapper 1,50_x000a_                     ou  1.50_x000a_suivant la configuration de votre clavier._x000a_ _x000a_." sqref="S7:V7"/>
    <dataValidation allowBlank="1" showInputMessage="1" showErrorMessage="1" promptTitle="*      Note sur 20 pts      *" prompt="            Note finale" sqref="W6"/>
    <dataValidation allowBlank="1" showInputMessage="1" showErrorMessage="1" promptTitle="     Inscrire  F  ou  G" prompt="_x000a_   Saisie indispensable_x000a_     pour différencier_x000a_       les barèmes" sqref="C6"/>
    <dataValidation type="textLength" allowBlank="1" showInputMessage="1" showErrorMessage="1" errorTitle="--------- ATTENTION ----------" error="Ne rien inscrire dans cette cellule qui contient une formule." sqref="A37 C37:W39">
      <formula1>0</formula1>
      <formula2>0</formula2>
    </dataValidation>
    <dataValidation type="list" allowBlank="1" showInputMessage="1" showErrorMessage="1" sqref="C8:C36">
      <formula1>"F,G"</formula1>
    </dataValidation>
  </dataValidations>
  <hyperlinks>
    <hyperlink ref="A6" location="A7" tooltip="Cliquer ici pour faire remonter jusqu'au premier de la liste" display="NOMS"/>
  </hyperlinks>
  <printOptions horizontalCentered="1"/>
  <pageMargins left="0.23622047244094491" right="0.23622047244094491" top="0.28999999999999998" bottom="0.28999999999999998" header="0.31496062992125984" footer="0.31496062992125984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NATATION de distance</vt:lpstr>
      <vt:lpstr>ecprojet</vt:lpstr>
      <vt:lpstr>'NATATION de distance'!Ensemble_des_plages_colorées</vt:lpstr>
      <vt:lpstr>'NATATION de distance'!Ensemble_des_plages_de_saisie_de_perf</vt:lpstr>
      <vt:lpstr>noteperf</vt:lpstr>
      <vt:lpstr>noteprojet</vt:lpstr>
      <vt:lpstr>perffilles</vt:lpstr>
      <vt:lpstr>perfgars</vt:lpstr>
      <vt:lpstr>'NATATION de distance'!Zone_d_impression</vt:lpstr>
    </vt:vector>
  </TitlesOfParts>
  <Company>Académie de Poitiers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Demi-fond bac 2008</dc:subject>
  <dc:creator>laurent garnaud</dc:creator>
  <cp:lastModifiedBy>Utilisateur</cp:lastModifiedBy>
  <cp:lastPrinted>2013-03-07T22:55:01Z</cp:lastPrinted>
  <dcterms:created xsi:type="dcterms:W3CDTF">2000-09-07T13:17:03Z</dcterms:created>
  <dcterms:modified xsi:type="dcterms:W3CDTF">2017-09-24T22:21:34Z</dcterms:modified>
</cp:coreProperties>
</file>